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H53" i="1" s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<sst xmlns="http://schemas.openxmlformats.org/spreadsheetml/2006/main" count="79" uniqueCount="55">
  <si>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</si>
  <si>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</si>
  <si>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</si>
  <si>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</si>
  <si>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</si>
  <si>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</si>
  <si>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</si>
  <si>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</si>
  <si>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</si>
  <si>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</si>
  <si>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</si>
  <si>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</si>
  <si>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</si>
  <si>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</si>
  <si>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</si>
  <si>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</si>
  <si>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</si>
  <si>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</si>
  <si>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</si>
  <si>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</si>
  <si>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</si>
  <si>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</si>
  <si>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</si>
  <si>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</si>
  <si>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</si>
  <si>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</si>
  <si>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</si>
  <si>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</si>
  <si>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</si>
  <si>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</si>
  <si>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</si>
  <si>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</si>
  <si>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</si>
  <si>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</si>
  <si>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</si>
  <si>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</si>
  <si>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</si>
  <si>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</si>
  <si>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</si>
  <si>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</si>
  <si>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</si>
  <si>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</si>
  <si>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</si>
  <si>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</si>
  <si>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</si>
  <si>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</si>
  <si>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Балтийское море 
(36 пользователя ВБР)</t>
  </si>
  <si>
    <t>Прочие водоемы Калинингрпадской области</t>
  </si>
  <si>
    <t>Куршский залив 
(52 пользователя ВБР)</t>
  </si>
  <si>
    <t>*Аннулировано разрешений - 26</t>
  </si>
  <si>
    <t>* Заключено договоров пользования ВБР — 565</t>
  </si>
  <si>
    <t>по состоянию на 30.11.2020 и 30.11.2021 (в сравнении)</t>
  </si>
  <si>
    <t xml:space="preserve">  По состоянию на 30.11.2021 г.</t>
  </si>
  <si>
    <t>Выдано разрешений на добычу ВБР — 359</t>
  </si>
  <si>
    <t>* Внесено изменений в разрешения —700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</si>
</sst>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43" zoomScale="59" zoomScaleNormal="70" zoomScalePageLayoutView="59" workbookViewId="0">
      <selection activeCell="E59" sqref="E5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8"/>
      <c r="J1" s="58"/>
      <c r="K1" s="58"/>
    </row>
    <row r="2" spans="1:11" ht="25.5" customHeight="1" x14ac:dyDescent="0.25">
      <c r="A2" s="57" t="s">
        <v>51</v>
      </c>
      <c r="B2" s="57"/>
      <c r="C2" s="57"/>
      <c r="D2" s="57"/>
      <c r="E2" s="57"/>
      <c r="F2" s="57"/>
      <c r="G2" s="57"/>
      <c r="H2" s="57"/>
      <c r="I2" s="58"/>
      <c r="J2" s="58"/>
      <c r="K2" s="58"/>
    </row>
    <row r="3" spans="1:11" ht="7.5" customHeight="1" x14ac:dyDescent="0.25">
      <c r="I3" s="58"/>
      <c r="J3" s="58"/>
      <c r="K3" s="58"/>
    </row>
    <row r="4" spans="1:11" ht="20.25" customHeight="1" x14ac:dyDescent="0.25">
      <c r="A4" s="47" t="s">
        <v>1</v>
      </c>
      <c r="B4" s="47" t="s">
        <v>2</v>
      </c>
      <c r="C4" s="47">
        <v>2020</v>
      </c>
      <c r="D4" s="47"/>
      <c r="E4" s="47"/>
      <c r="F4" s="47">
        <v>2021</v>
      </c>
      <c r="G4" s="47"/>
      <c r="H4" s="47"/>
      <c r="I4" s="58"/>
      <c r="J4" s="58"/>
      <c r="K4" s="58"/>
    </row>
    <row r="5" spans="1:11" ht="20.25" x14ac:dyDescent="0.25">
      <c r="A5" s="47"/>
      <c r="B5" s="47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7" t="s">
        <v>46</v>
      </c>
      <c r="B6" s="3" t="s">
        <v>6</v>
      </c>
      <c r="C6" s="17">
        <v>46474.898999999998</v>
      </c>
      <c r="D6" s="17">
        <v>42597.616999999998</v>
      </c>
      <c r="E6" s="36">
        <f t="shared" ref="E6:E51" si="0">D6/C6</f>
        <v>0.91657255672572846</v>
      </c>
      <c r="F6" s="17">
        <v>45474.898999999998</v>
      </c>
      <c r="G6" s="17">
        <v>38432.409</v>
      </c>
      <c r="H6" s="5">
        <f t="shared" ref="H6:H51" si="1">G6/F6</f>
        <v>0.84513456533460363</v>
      </c>
    </row>
    <row r="7" spans="1:11" ht="40.5" x14ac:dyDescent="0.25">
      <c r="A7" s="47"/>
      <c r="B7" s="3" t="s">
        <v>7</v>
      </c>
      <c r="C7" s="17">
        <v>24331.62</v>
      </c>
      <c r="D7" s="17">
        <v>13261.406000000001</v>
      </c>
      <c r="E7" s="36">
        <f t="shared" si="0"/>
        <v>0.54502766359165566</v>
      </c>
      <c r="F7" s="17">
        <v>24478.340999999997</v>
      </c>
      <c r="G7" s="17">
        <v>11164.836999999998</v>
      </c>
      <c r="H7" s="5">
        <f>G7/F7</f>
        <v>0.45611085326411621</v>
      </c>
    </row>
    <row r="8" spans="1:11" ht="20.25" x14ac:dyDescent="0.25">
      <c r="A8" s="47"/>
      <c r="B8" s="3" t="s">
        <v>8</v>
      </c>
      <c r="C8" s="17">
        <v>4479.22</v>
      </c>
      <c r="D8" s="17">
        <v>1673.8879999999999</v>
      </c>
      <c r="E8" s="36">
        <f t="shared" si="0"/>
        <v>0.37370077826050069</v>
      </c>
      <c r="F8" s="17">
        <v>2987.06</v>
      </c>
      <c r="G8" s="17">
        <v>1211.885</v>
      </c>
      <c r="H8" s="5">
        <f t="shared" si="1"/>
        <v>0.4057116361907695</v>
      </c>
    </row>
    <row r="9" spans="1:11" ht="20.25" x14ac:dyDescent="0.25">
      <c r="A9" s="47"/>
      <c r="B9" s="3" t="s">
        <v>9</v>
      </c>
      <c r="C9" s="17">
        <v>1665.6810000000003</v>
      </c>
      <c r="D9" s="17">
        <v>669.31600000000003</v>
      </c>
      <c r="E9" s="36">
        <f t="shared" si="0"/>
        <v>0.40182724063010861</v>
      </c>
      <c r="F9" s="17">
        <v>1508.6750000000002</v>
      </c>
      <c r="G9" s="17">
        <v>1208.6879999999999</v>
      </c>
      <c r="H9" s="5">
        <f t="shared" si="1"/>
        <v>0.80115863257494135</v>
      </c>
    </row>
    <row r="10" spans="1:11" ht="20.25" x14ac:dyDescent="0.25">
      <c r="A10" s="47"/>
      <c r="B10" s="3" t="s">
        <v>10</v>
      </c>
      <c r="C10" s="17">
        <v>45</v>
      </c>
      <c r="D10" s="17">
        <v>2.5999999999999999E-2</v>
      </c>
      <c r="E10" s="36">
        <f t="shared" si="0"/>
        <v>5.7777777777777775E-4</v>
      </c>
      <c r="F10" s="17">
        <v>41.7</v>
      </c>
      <c r="G10" s="17">
        <v>0.39799999999999996</v>
      </c>
      <c r="H10" s="5">
        <f t="shared" si="1"/>
        <v>9.5443645083932837E-3</v>
      </c>
    </row>
    <row r="11" spans="1:11" ht="20.25" x14ac:dyDescent="0.25">
      <c r="A11" s="47"/>
      <c r="B11" s="41" t="s">
        <v>11</v>
      </c>
      <c r="C11" s="17">
        <v>24.58</v>
      </c>
      <c r="D11" s="17">
        <v>0.35799999999999998</v>
      </c>
      <c r="E11" s="36">
        <f t="shared" si="0"/>
        <v>1.4564686737184704E-2</v>
      </c>
      <c r="F11" s="17">
        <v>24.48</v>
      </c>
      <c r="G11" s="17">
        <v>9.9000000000000005E-2</v>
      </c>
      <c r="H11" s="36">
        <f t="shared" si="1"/>
        <v>4.0441176470588239E-3</v>
      </c>
    </row>
    <row r="12" spans="1:11" ht="20.25" x14ac:dyDescent="0.25">
      <c r="A12" s="47"/>
      <c r="B12" s="41" t="s">
        <v>12</v>
      </c>
      <c r="C12" s="17">
        <v>15</v>
      </c>
      <c r="D12" s="17"/>
      <c r="E12" s="36">
        <f t="shared" si="0"/>
        <v>0</v>
      </c>
      <c r="F12" s="17">
        <v>15</v>
      </c>
      <c r="G12" s="17"/>
      <c r="H12" s="36">
        <f t="shared" si="1"/>
        <v>0</v>
      </c>
    </row>
    <row r="13" spans="1:11" ht="20.25" x14ac:dyDescent="0.25">
      <c r="A13" s="47"/>
      <c r="B13" s="3" t="s">
        <v>41</v>
      </c>
      <c r="C13" s="4">
        <v>89.7</v>
      </c>
      <c r="D13" s="17">
        <v>23.746000000000002</v>
      </c>
      <c r="E13" s="36">
        <f t="shared" si="0"/>
        <v>0.264726867335563</v>
      </c>
      <c r="F13" s="17">
        <v>88.8</v>
      </c>
      <c r="G13" s="17">
        <v>5.0140000000000002</v>
      </c>
      <c r="H13" s="5">
        <f t="shared" si="1"/>
        <v>5.646396396396397E-2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58226.356999999996</v>
      </c>
      <c r="E14" s="37">
        <f t="shared" si="0"/>
        <v>0.75495401662480854</v>
      </c>
      <c r="F14" s="33">
        <f>SUM(F6:F13)</f>
        <v>74618.954999999987</v>
      </c>
      <c r="G14" s="33">
        <f>SUM(G6:G13)</f>
        <v>52023.330000000009</v>
      </c>
      <c r="H14" s="8">
        <f t="shared" si="1"/>
        <v>0.69718652586330132</v>
      </c>
    </row>
    <row r="15" spans="1:11" ht="40.5" customHeight="1" x14ac:dyDescent="0.25">
      <c r="A15" s="47" t="s">
        <v>44</v>
      </c>
      <c r="B15" s="3" t="s">
        <v>7</v>
      </c>
      <c r="C15" s="17">
        <v>3473.7980000000002</v>
      </c>
      <c r="D15" s="17">
        <v>1709.3519999999999</v>
      </c>
      <c r="E15" s="36">
        <f t="shared" si="0"/>
        <v>0.49207006279582166</v>
      </c>
      <c r="F15" s="17">
        <v>3468.605</v>
      </c>
      <c r="G15" s="17">
        <v>3207.3769999999995</v>
      </c>
      <c r="H15" s="5">
        <f t="shared" si="1"/>
        <v>0.92468787884466508</v>
      </c>
    </row>
    <row r="16" spans="1:11" ht="20.25" x14ac:dyDescent="0.25">
      <c r="A16" s="47"/>
      <c r="B16" s="3" t="s">
        <v>14</v>
      </c>
      <c r="C16" s="17">
        <v>275.07499999999993</v>
      </c>
      <c r="D16" s="17">
        <v>154.63900000000001</v>
      </c>
      <c r="E16" s="36">
        <f t="shared" si="0"/>
        <v>0.56217031718622212</v>
      </c>
      <c r="F16" s="17">
        <v>278.58</v>
      </c>
      <c r="G16" s="17">
        <v>196.511</v>
      </c>
      <c r="H16" s="5">
        <f t="shared" si="1"/>
        <v>0.70540239787493719</v>
      </c>
    </row>
    <row r="17" spans="1:8" ht="20.25" x14ac:dyDescent="0.25">
      <c r="A17" s="47"/>
      <c r="B17" s="3" t="s">
        <v>15</v>
      </c>
      <c r="C17" s="17">
        <v>146.58500000000004</v>
      </c>
      <c r="D17" s="17">
        <v>79.824999999999989</v>
      </c>
      <c r="E17" s="36">
        <f t="shared" si="0"/>
        <v>0.54456458709963484</v>
      </c>
      <c r="F17" s="17">
        <v>149.55000000000001</v>
      </c>
      <c r="G17" s="17">
        <v>82.726000000000013</v>
      </c>
      <c r="H17" s="5">
        <f t="shared" si="1"/>
        <v>0.55316616516215322</v>
      </c>
    </row>
    <row r="18" spans="1:8" ht="43.5" customHeight="1" x14ac:dyDescent="0.25">
      <c r="A18" s="47"/>
      <c r="B18" s="3" t="s">
        <v>16</v>
      </c>
      <c r="C18" s="17">
        <v>69.063000000000002</v>
      </c>
      <c r="D18" s="17">
        <v>21.655999999999999</v>
      </c>
      <c r="E18" s="36">
        <f t="shared" si="0"/>
        <v>0.31356877054283766</v>
      </c>
      <c r="F18" s="17">
        <v>54.707000000000001</v>
      </c>
      <c r="G18" s="17">
        <v>18.07</v>
      </c>
      <c r="H18" s="5">
        <f t="shared" si="1"/>
        <v>0.3303050797886925</v>
      </c>
    </row>
    <row r="19" spans="1:8" ht="20.25" x14ac:dyDescent="0.25">
      <c r="A19" s="47"/>
      <c r="B19" s="3" t="s">
        <v>17</v>
      </c>
      <c r="C19" s="17">
        <v>95.533999999999992</v>
      </c>
      <c r="D19" s="17">
        <v>55.986000000000011</v>
      </c>
      <c r="E19" s="36">
        <f t="shared" si="0"/>
        <v>0.58603219796093553</v>
      </c>
      <c r="F19" s="17">
        <v>94.77600000000001</v>
      </c>
      <c r="G19" s="17">
        <v>65.125000000000014</v>
      </c>
      <c r="H19" s="5">
        <f t="shared" si="1"/>
        <v>0.68714653498776068</v>
      </c>
    </row>
    <row r="20" spans="1:8" ht="20.25" x14ac:dyDescent="0.25">
      <c r="A20" s="47"/>
      <c r="B20" s="3" t="s">
        <v>18</v>
      </c>
      <c r="C20" s="18">
        <v>69.900000000000006</v>
      </c>
      <c r="D20" s="17">
        <v>61.441000000000003</v>
      </c>
      <c r="E20" s="36">
        <f t="shared" si="0"/>
        <v>0.87898426323319023</v>
      </c>
      <c r="F20" s="18">
        <v>69.8</v>
      </c>
      <c r="G20" s="17">
        <v>70.320999999999998</v>
      </c>
      <c r="H20" s="5">
        <f t="shared" si="1"/>
        <v>1.0074641833810889</v>
      </c>
    </row>
    <row r="21" spans="1:8" ht="31.5" customHeight="1" x14ac:dyDescent="0.25">
      <c r="A21" s="47"/>
      <c r="B21" s="3" t="s">
        <v>19</v>
      </c>
      <c r="C21" s="9">
        <v>19.98</v>
      </c>
      <c r="D21" s="17">
        <v>12.303000000000001</v>
      </c>
      <c r="E21" s="36">
        <f t="shared" si="0"/>
        <v>0.6157657657657658</v>
      </c>
      <c r="F21" s="18">
        <v>19.88</v>
      </c>
      <c r="G21" s="17">
        <v>16.039000000000001</v>
      </c>
      <c r="H21" s="5">
        <f t="shared" si="1"/>
        <v>0.80679074446680088</v>
      </c>
    </row>
    <row r="22" spans="1:8" ht="20.25" x14ac:dyDescent="0.25">
      <c r="A22" s="47"/>
      <c r="B22" s="3" t="s">
        <v>20</v>
      </c>
      <c r="C22" s="9">
        <v>4.95</v>
      </c>
      <c r="D22" s="17">
        <v>0.129</v>
      </c>
      <c r="E22" s="36">
        <f t="shared" si="0"/>
        <v>2.6060606060606062E-2</v>
      </c>
      <c r="F22" s="18">
        <v>4.95</v>
      </c>
      <c r="G22" s="17">
        <v>8.4999999999999992E-2</v>
      </c>
      <c r="H22" s="5">
        <f t="shared" si="1"/>
        <v>1.7171717171717168E-2</v>
      </c>
    </row>
    <row r="23" spans="1:8" ht="20.25" x14ac:dyDescent="0.25">
      <c r="A23" s="47"/>
      <c r="B23" s="3" t="s">
        <v>21</v>
      </c>
      <c r="C23" s="9">
        <v>4.99</v>
      </c>
      <c r="D23" s="17">
        <v>0.48499999999999999</v>
      </c>
      <c r="E23" s="36">
        <f t="shared" si="0"/>
        <v>9.719438877755511E-2</v>
      </c>
      <c r="F23" s="18">
        <v>4.99</v>
      </c>
      <c r="G23" s="17">
        <v>9.9999999999999992E-2</v>
      </c>
      <c r="H23" s="5">
        <f t="shared" si="1"/>
        <v>2.004008016032064E-2</v>
      </c>
    </row>
    <row r="24" spans="1:8" ht="20.25" x14ac:dyDescent="0.25">
      <c r="A24" s="47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7"/>
      <c r="B25" s="3" t="s">
        <v>23</v>
      </c>
      <c r="C25" s="9">
        <v>99.998000000000005</v>
      </c>
      <c r="D25" s="17">
        <v>50.316999999999993</v>
      </c>
      <c r="E25" s="36">
        <f t="shared" si="0"/>
        <v>0.50318006360127199</v>
      </c>
      <c r="F25" s="18">
        <v>99.9</v>
      </c>
      <c r="G25" s="17">
        <v>29.423999999999999</v>
      </c>
      <c r="H25" s="5">
        <f t="shared" si="1"/>
        <v>0.29453453453453449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2146.1329999999998</v>
      </c>
      <c r="E26" s="37">
        <f t="shared" si="0"/>
        <v>0.50368978011994414</v>
      </c>
      <c r="F26" s="33">
        <f>SUM(F15:F25)</f>
        <v>4246.6879999999992</v>
      </c>
      <c r="G26" s="33">
        <f>SUM(G15:G25)</f>
        <v>3685.7779999999998</v>
      </c>
      <c r="H26" s="8">
        <f t="shared" si="1"/>
        <v>0.86791824593659828</v>
      </c>
    </row>
    <row r="27" spans="1:8" ht="20.25" customHeight="1" x14ac:dyDescent="0.25">
      <c r="A27" s="49" t="s">
        <v>48</v>
      </c>
      <c r="B27" s="3" t="s">
        <v>14</v>
      </c>
      <c r="C27" s="17">
        <v>1135.5639999999999</v>
      </c>
      <c r="D27" s="17">
        <v>943.55799999999999</v>
      </c>
      <c r="E27" s="36">
        <f t="shared" si="0"/>
        <v>0.83091573878706981</v>
      </c>
      <c r="F27" s="17">
        <v>1145.6800000000003</v>
      </c>
      <c r="G27" s="17">
        <v>1063.0430000000001</v>
      </c>
      <c r="H27" s="5">
        <f t="shared" si="1"/>
        <v>0.92787078416311697</v>
      </c>
    </row>
    <row r="28" spans="1:8" ht="20.25" x14ac:dyDescent="0.25">
      <c r="A28" s="50"/>
      <c r="B28" s="3" t="s">
        <v>15</v>
      </c>
      <c r="C28" s="17">
        <v>252.36299999999997</v>
      </c>
      <c r="D28" s="17">
        <v>195.99400000000003</v>
      </c>
      <c r="E28" s="36">
        <f t="shared" si="0"/>
        <v>0.7766352436767674</v>
      </c>
      <c r="F28" s="17">
        <v>259.77</v>
      </c>
      <c r="G28" s="17">
        <v>173.446</v>
      </c>
      <c r="H28" s="5">
        <f t="shared" si="1"/>
        <v>0.66769064942064138</v>
      </c>
    </row>
    <row r="29" spans="1:8" ht="47.25" customHeight="1" x14ac:dyDescent="0.25">
      <c r="A29" s="50"/>
      <c r="B29" s="3" t="s">
        <v>16</v>
      </c>
      <c r="C29" s="17">
        <v>243.52900000000002</v>
      </c>
      <c r="D29" s="17">
        <v>152.77500000000001</v>
      </c>
      <c r="E29" s="36">
        <f t="shared" si="0"/>
        <v>0.62733801723819338</v>
      </c>
      <c r="F29" s="17">
        <v>229.26499999999999</v>
      </c>
      <c r="G29" s="17">
        <v>170.57500000000002</v>
      </c>
      <c r="H29" s="5">
        <f t="shared" si="1"/>
        <v>0.74400802564717694</v>
      </c>
    </row>
    <row r="30" spans="1:8" ht="20.25" x14ac:dyDescent="0.25">
      <c r="A30" s="50"/>
      <c r="B30" s="3" t="s">
        <v>17</v>
      </c>
      <c r="C30" s="17">
        <v>558.83799999999997</v>
      </c>
      <c r="D30" s="17">
        <v>346.601</v>
      </c>
      <c r="E30" s="36">
        <f t="shared" si="0"/>
        <v>0.62021730805707564</v>
      </c>
      <c r="F30" s="17">
        <v>568.4910000000001</v>
      </c>
      <c r="G30" s="17">
        <v>365.06299999999999</v>
      </c>
      <c r="H30" s="5">
        <f t="shared" si="1"/>
        <v>0.64216144143003129</v>
      </c>
    </row>
    <row r="31" spans="1:8" ht="20.25" x14ac:dyDescent="0.25">
      <c r="A31" s="50"/>
      <c r="B31" s="3" t="s">
        <v>18</v>
      </c>
      <c r="C31" s="18">
        <v>199.97</v>
      </c>
      <c r="D31" s="17">
        <v>245.06000000000003</v>
      </c>
      <c r="E31" s="36">
        <f t="shared" si="0"/>
        <v>1.2254838225733862</v>
      </c>
      <c r="F31" s="18">
        <v>199.77</v>
      </c>
      <c r="G31" s="17">
        <v>219.09900000000002</v>
      </c>
      <c r="H31" s="5">
        <f t="shared" si="1"/>
        <v>1.0967562697101667</v>
      </c>
    </row>
    <row r="32" spans="1:8" ht="48.75" customHeight="1" x14ac:dyDescent="0.25">
      <c r="A32" s="50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50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50"/>
      <c r="B34" s="3" t="s">
        <v>19</v>
      </c>
      <c r="C34" s="18">
        <v>1.98</v>
      </c>
      <c r="D34" s="17">
        <v>0.39299999999999996</v>
      </c>
      <c r="E34" s="36">
        <f t="shared" si="0"/>
        <v>0.19848484848484846</v>
      </c>
      <c r="F34" s="18">
        <v>1.88</v>
      </c>
      <c r="G34" s="17">
        <v>0.72699999999999998</v>
      </c>
      <c r="H34" s="5">
        <f>G34/F34</f>
        <v>0.38670212765957446</v>
      </c>
    </row>
    <row r="35" spans="1:8" ht="20.25" x14ac:dyDescent="0.25">
      <c r="A35" s="50"/>
      <c r="B35" s="3" t="s">
        <v>20</v>
      </c>
      <c r="C35" s="18">
        <v>49.94</v>
      </c>
      <c r="D35" s="17">
        <v>5.2349999999999994</v>
      </c>
      <c r="E35" s="36">
        <f t="shared" si="0"/>
        <v>0.10482579094913896</v>
      </c>
      <c r="F35" s="18">
        <v>49.84</v>
      </c>
      <c r="G35" s="17">
        <v>5.3559999999999999</v>
      </c>
      <c r="H35" s="5">
        <f>G35/F35</f>
        <v>0.10746388443017656</v>
      </c>
    </row>
    <row r="36" spans="1:8" ht="20.25" x14ac:dyDescent="0.25">
      <c r="A36" s="50"/>
      <c r="B36" s="3" t="s">
        <v>21</v>
      </c>
      <c r="C36" s="18">
        <v>29.98</v>
      </c>
      <c r="D36" s="17">
        <v>15.918000000000001</v>
      </c>
      <c r="E36" s="36">
        <f t="shared" si="0"/>
        <v>0.53095396931287531</v>
      </c>
      <c r="F36" s="18">
        <v>29.88</v>
      </c>
      <c r="G36" s="17">
        <v>11.991</v>
      </c>
      <c r="H36" s="5">
        <f t="shared" si="1"/>
        <v>0.40130522088353415</v>
      </c>
    </row>
    <row r="37" spans="1:8" ht="20.25" x14ac:dyDescent="0.25">
      <c r="A37" s="50"/>
      <c r="B37" s="3" t="s">
        <v>22</v>
      </c>
      <c r="C37" s="18">
        <v>119.9</v>
      </c>
      <c r="D37" s="17">
        <v>2.7850000000000001</v>
      </c>
      <c r="E37" s="36">
        <f t="shared" si="0"/>
        <v>2.3227689741451209E-2</v>
      </c>
      <c r="F37" s="18">
        <v>99.8</v>
      </c>
      <c r="G37" s="17">
        <v>4.3680000000000003</v>
      </c>
      <c r="H37" s="5">
        <f t="shared" si="1"/>
        <v>4.3767535070140286E-2</v>
      </c>
    </row>
    <row r="38" spans="1:8" ht="37.5" customHeight="1" x14ac:dyDescent="0.25">
      <c r="A38" s="50"/>
      <c r="B38" s="3" t="s">
        <v>23</v>
      </c>
      <c r="C38" s="18">
        <v>299.5</v>
      </c>
      <c r="D38" s="17">
        <v>215.52599999999995</v>
      </c>
      <c r="E38" s="36">
        <f t="shared" si="0"/>
        <v>0.7196193656093488</v>
      </c>
      <c r="F38" s="18">
        <v>300</v>
      </c>
      <c r="G38" s="17">
        <v>214.81100000000001</v>
      </c>
      <c r="H38" s="5">
        <f t="shared" si="1"/>
        <v>0.71603666666666665</v>
      </c>
    </row>
    <row r="39" spans="1:8" s="20" customFormat="1" ht="35.25" customHeight="1" x14ac:dyDescent="0.25">
      <c r="A39" s="50"/>
      <c r="B39" s="3" t="s">
        <v>38</v>
      </c>
      <c r="C39" s="18">
        <v>1.97</v>
      </c>
      <c r="D39" s="17">
        <v>0.495</v>
      </c>
      <c r="E39" s="36">
        <f t="shared" si="0"/>
        <v>0.2512690355329949</v>
      </c>
      <c r="F39" s="18">
        <v>2.87</v>
      </c>
      <c r="G39" s="17">
        <v>0.58500000000000008</v>
      </c>
      <c r="H39" s="5">
        <f t="shared" si="1"/>
        <v>0.20383275261324044</v>
      </c>
    </row>
    <row r="40" spans="1:8" ht="33" customHeight="1" x14ac:dyDescent="0.25">
      <c r="A40" s="50"/>
      <c r="B40" s="3" t="s">
        <v>27</v>
      </c>
      <c r="C40" s="18">
        <v>60</v>
      </c>
      <c r="D40" s="17">
        <v>25.492999999999999</v>
      </c>
      <c r="E40" s="36">
        <f t="shared" si="0"/>
        <v>0.42488333333333334</v>
      </c>
      <c r="F40" s="18">
        <v>60</v>
      </c>
      <c r="G40" s="17">
        <v>19.174999999999997</v>
      </c>
      <c r="H40" s="5">
        <f t="shared" si="1"/>
        <v>0.31958333333333327</v>
      </c>
    </row>
    <row r="41" spans="1:8" s="19" customFormat="1" ht="24" customHeight="1" x14ac:dyDescent="0.25">
      <c r="A41" s="50"/>
      <c r="B41" s="3" t="s">
        <v>28</v>
      </c>
      <c r="C41" s="18">
        <v>50</v>
      </c>
      <c r="D41" s="17">
        <v>74.644999999999996</v>
      </c>
      <c r="E41" s="36">
        <f t="shared" si="0"/>
        <v>1.4928999999999999</v>
      </c>
      <c r="F41" s="18">
        <v>70</v>
      </c>
      <c r="G41" s="17">
        <v>57.875</v>
      </c>
      <c r="H41" s="5">
        <f t="shared" si="1"/>
        <v>0.82678571428571423</v>
      </c>
    </row>
    <row r="42" spans="1:8" ht="20.25" x14ac:dyDescent="0.25">
      <c r="A42" s="56"/>
      <c r="B42" s="3" t="s">
        <v>42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2578.127</v>
      </c>
      <c r="E43" s="37">
        <f t="shared" si="0"/>
        <v>0.73381836584593874</v>
      </c>
      <c r="F43" s="33">
        <f>SUM(F27:F42)</f>
        <v>3526.7160000000008</v>
      </c>
      <c r="G43" s="33">
        <f>SUM(G27:G42)</f>
        <v>2363.6610000000001</v>
      </c>
      <c r="H43" s="8">
        <f t="shared" si="1"/>
        <v>0.67021586087453588</v>
      </c>
    </row>
    <row r="44" spans="1:8" ht="20.25" customHeight="1" x14ac:dyDescent="0.25">
      <c r="A44" s="49" t="s">
        <v>43</v>
      </c>
      <c r="B44" s="10" t="s">
        <v>26</v>
      </c>
      <c r="C44" s="9">
        <v>1.35</v>
      </c>
      <c r="D44" s="17">
        <v>1.4139999999999999</v>
      </c>
      <c r="E44" s="36">
        <f t="shared" si="0"/>
        <v>1.0474074074074073</v>
      </c>
      <c r="F44" s="18">
        <v>1.2</v>
      </c>
      <c r="G44" s="17">
        <v>1.048</v>
      </c>
      <c r="H44" s="5">
        <f t="shared" si="1"/>
        <v>0.87333333333333341</v>
      </c>
    </row>
    <row r="45" spans="1:8" ht="20.25" x14ac:dyDescent="0.25">
      <c r="A45" s="50"/>
      <c r="B45" s="10" t="s">
        <v>29</v>
      </c>
      <c r="C45" s="9">
        <v>10.199999999999999</v>
      </c>
      <c r="D45" s="17">
        <v>1.0720000000000001</v>
      </c>
      <c r="E45" s="36">
        <f t="shared" si="0"/>
        <v>0.10509803921568629</v>
      </c>
      <c r="F45" s="18">
        <v>11.4</v>
      </c>
      <c r="G45" s="17">
        <v>1.4949999999999999</v>
      </c>
      <c r="H45" s="5">
        <f t="shared" si="1"/>
        <v>0.13114035087719297</v>
      </c>
    </row>
    <row r="46" spans="1:8" ht="20.25" x14ac:dyDescent="0.25">
      <c r="A46" s="50"/>
      <c r="B46" s="10" t="s">
        <v>17</v>
      </c>
      <c r="C46" s="9">
        <v>3.3</v>
      </c>
      <c r="D46" s="17">
        <v>1.5540000000000003</v>
      </c>
      <c r="E46" s="36">
        <f t="shared" si="0"/>
        <v>0.470909090909091</v>
      </c>
      <c r="F46" s="18">
        <v>3.6</v>
      </c>
      <c r="G46" s="17">
        <v>1.468</v>
      </c>
      <c r="H46" s="5">
        <f t="shared" si="1"/>
        <v>0.40777777777777774</v>
      </c>
    </row>
    <row r="47" spans="1:8" ht="20.25" x14ac:dyDescent="0.25">
      <c r="A47" s="50"/>
      <c r="B47" s="10" t="s">
        <v>30</v>
      </c>
      <c r="C47" s="9"/>
      <c r="D47" s="17"/>
      <c r="E47" s="36">
        <v>0</v>
      </c>
      <c r="F47" s="18">
        <v>0.5</v>
      </c>
      <c r="G47" s="17">
        <v>0.214</v>
      </c>
      <c r="H47" s="5">
        <f t="shared" si="1"/>
        <v>0.42799999999999999</v>
      </c>
    </row>
    <row r="48" spans="1:8" ht="20.25" x14ac:dyDescent="0.25">
      <c r="A48" s="50"/>
      <c r="B48" s="10" t="s">
        <v>20</v>
      </c>
      <c r="C48" s="9">
        <v>0.25</v>
      </c>
      <c r="D48" s="17">
        <v>0.28200000000000003</v>
      </c>
      <c r="E48" s="36">
        <f t="shared" ref="E48:E49" si="2">D48/C48</f>
        <v>1.1280000000000001</v>
      </c>
      <c r="F48" s="18">
        <v>0.5</v>
      </c>
      <c r="G48" s="17">
        <v>0.34</v>
      </c>
      <c r="H48" s="5">
        <f t="shared" ref="H48:H49" si="3">G48/F48</f>
        <v>0.68</v>
      </c>
    </row>
    <row r="49" spans="1:23" ht="20.25" x14ac:dyDescent="0.25">
      <c r="A49" s="50"/>
      <c r="B49" s="10" t="s">
        <v>14</v>
      </c>
      <c r="C49" s="9">
        <v>0.45</v>
      </c>
      <c r="D49" s="17">
        <v>0.4</v>
      </c>
      <c r="E49" s="36">
        <f t="shared" si="2"/>
        <v>0.88888888888888895</v>
      </c>
      <c r="F49" s="18">
        <v>0.5</v>
      </c>
      <c r="G49" s="17">
        <v>0.313</v>
      </c>
      <c r="H49" s="5">
        <f t="shared" si="3"/>
        <v>0.626</v>
      </c>
    </row>
    <row r="50" spans="1:23" ht="20.25" x14ac:dyDescent="0.25">
      <c r="A50" s="50"/>
      <c r="B50" s="10" t="s">
        <v>21</v>
      </c>
      <c r="C50" s="9">
        <v>0.45</v>
      </c>
      <c r="D50" s="17">
        <v>0.28300000000000003</v>
      </c>
      <c r="E50" s="36">
        <f t="shared" si="0"/>
        <v>0.62888888888888894</v>
      </c>
      <c r="F50" s="18">
        <v>0.5</v>
      </c>
      <c r="G50" s="17">
        <v>0.317</v>
      </c>
      <c r="H50" s="5">
        <f t="shared" si="1"/>
        <v>0.63400000000000001</v>
      </c>
      <c r="N50" s="11"/>
      <c r="O50" s="48"/>
      <c r="P50" s="48"/>
      <c r="Q50" s="44"/>
      <c r="R50" s="44"/>
      <c r="S50" s="11"/>
    </row>
    <row r="51" spans="1:23" ht="20.25" x14ac:dyDescent="0.25">
      <c r="A51" s="50"/>
      <c r="B51" s="10" t="s">
        <v>19</v>
      </c>
      <c r="C51" s="9">
        <v>0.95</v>
      </c>
      <c r="D51" s="17">
        <v>0.25700000000000001</v>
      </c>
      <c r="E51" s="36">
        <f t="shared" si="0"/>
        <v>0.27052631578947373</v>
      </c>
      <c r="F51" s="18">
        <v>0.9</v>
      </c>
      <c r="G51" s="17">
        <v>0.17399999999999999</v>
      </c>
      <c r="H51" s="5">
        <f t="shared" si="1"/>
        <v>0.1933333333333333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50"/>
      <c r="B52" s="10" t="s">
        <v>18</v>
      </c>
      <c r="C52" s="9">
        <v>4.0999999999999996</v>
      </c>
      <c r="D52" s="17">
        <v>0.86</v>
      </c>
      <c r="E52" s="36">
        <f t="shared" ref="E52" si="4">D52/C52</f>
        <v>0.20975609756097563</v>
      </c>
      <c r="F52" s="18">
        <v>4.2</v>
      </c>
      <c r="G52" s="17">
        <v>1.0820000000000001</v>
      </c>
      <c r="H52" s="5">
        <f t="shared" ref="H52" si="5">G52/F52</f>
        <v>0.25761904761904764</v>
      </c>
    </row>
    <row r="53" spans="1:23" ht="33" customHeight="1" x14ac:dyDescent="0.25">
      <c r="A53" s="6" t="s">
        <v>13</v>
      </c>
      <c r="B53" s="22"/>
      <c r="C53" s="24">
        <f t="shared" ref="C53:G53" si="6">SUM(C44:C52)</f>
        <v>21.049999999999997</v>
      </c>
      <c r="D53" s="38">
        <f t="shared" si="6"/>
        <v>6.1220000000000008</v>
      </c>
      <c r="E53" s="42">
        <f>D53/C53</f>
        <v>0.29083135391923998</v>
      </c>
      <c r="F53" s="43">
        <f t="shared" si="6"/>
        <v>23.299999999999997</v>
      </c>
      <c r="G53" s="38">
        <f t="shared" si="6"/>
        <v>6.4510000000000005</v>
      </c>
      <c r="H53" s="25">
        <f>G53/F53</f>
        <v>0.27686695278969964</v>
      </c>
    </row>
    <row r="54" spans="1:23" ht="45.75" customHeight="1" x14ac:dyDescent="0.25">
      <c r="A54" s="23" t="s">
        <v>13</v>
      </c>
      <c r="B54" s="22"/>
      <c r="C54" s="24">
        <f>C14+C26+C43+C53</f>
        <v>84920.877000000008</v>
      </c>
      <c r="D54" s="38">
        <f>D14+D26+D43</f>
        <v>62950.616999999998</v>
      </c>
      <c r="E54" s="25">
        <f>D54/C54</f>
        <v>0.74128552629054922</v>
      </c>
      <c r="F54" s="24">
        <f>F14+F26+F43+F53</f>
        <v>82415.658999999985</v>
      </c>
      <c r="G54" s="38">
        <f>G14+G26+G43</f>
        <v>58072.769000000008</v>
      </c>
      <c r="H54" s="25">
        <f>G54/F54</f>
        <v>0.70463270820900692</v>
      </c>
    </row>
    <row r="55" spans="1:23" ht="31.5" customHeight="1" x14ac:dyDescent="0.25">
      <c r="A55" s="51" t="s">
        <v>52</v>
      </c>
      <c r="B55" s="52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5" t="s">
        <v>53</v>
      </c>
      <c r="B56" s="55"/>
      <c r="C56" s="28" t="s">
        <v>40</v>
      </c>
      <c r="D56" s="39" t="s">
        <v>31</v>
      </c>
      <c r="E56" s="29"/>
      <c r="F56" s="30"/>
      <c r="G56" s="31"/>
      <c r="H56" s="29"/>
    </row>
    <row r="57" spans="1:23" ht="34.5" customHeight="1" x14ac:dyDescent="0.25">
      <c r="A57" s="14" t="s">
        <v>32</v>
      </c>
      <c r="B57" s="10">
        <v>140</v>
      </c>
      <c r="C57" s="34">
        <v>140</v>
      </c>
      <c r="D57" s="9"/>
      <c r="E57" s="53" t="s">
        <v>50</v>
      </c>
      <c r="F57" s="53"/>
      <c r="G57" s="53"/>
      <c r="H57" s="54"/>
    </row>
    <row r="58" spans="1:23" ht="31.5" customHeight="1" x14ac:dyDescent="0.35">
      <c r="A58" s="14" t="s">
        <v>33</v>
      </c>
      <c r="B58" s="32">
        <v>131</v>
      </c>
      <c r="C58" s="32">
        <v>81</v>
      </c>
      <c r="D58" s="32">
        <v>50</v>
      </c>
      <c r="E58" s="15" t="s">
        <v>39</v>
      </c>
      <c r="F58" s="15"/>
      <c r="G58" s="15"/>
      <c r="H58" s="15"/>
      <c r="P58" s="46"/>
      <c r="Q58" s="46"/>
      <c r="R58" s="46"/>
      <c r="S58" s="46"/>
      <c r="T58" s="46"/>
      <c r="U58" s="46"/>
      <c r="V58" s="46"/>
      <c r="W58" s="46"/>
    </row>
    <row r="59" spans="1:23" ht="42" customHeight="1" x14ac:dyDescent="0.25">
      <c r="A59" s="14" t="s">
        <v>34</v>
      </c>
      <c r="B59" s="32">
        <v>58</v>
      </c>
      <c r="C59" s="3">
        <v>57</v>
      </c>
      <c r="D59" s="35">
        <v>1</v>
      </c>
      <c r="E59" s="15" t="s">
        <v>54</v>
      </c>
      <c r="F59" s="15"/>
      <c r="G59" s="15"/>
      <c r="H59" s="15"/>
    </row>
    <row r="60" spans="1:23" ht="30" customHeight="1" x14ac:dyDescent="0.25">
      <c r="A60" s="14" t="s">
        <v>35</v>
      </c>
      <c r="B60" s="10">
        <v>2</v>
      </c>
      <c r="C60" s="10"/>
      <c r="D60" s="10">
        <v>2</v>
      </c>
      <c r="E60" s="45" t="s">
        <v>49</v>
      </c>
      <c r="F60" s="45"/>
      <c r="G60" s="45"/>
      <c r="H60" s="45"/>
    </row>
    <row r="61" spans="1:23" ht="40.5" x14ac:dyDescent="0.25">
      <c r="A61" s="14" t="s">
        <v>36</v>
      </c>
      <c r="B61" s="10">
        <v>27</v>
      </c>
      <c r="C61" s="10">
        <v>15</v>
      </c>
      <c r="D61" s="10" t="s">
        <v>45</v>
      </c>
    </row>
    <row r="62" spans="1:23" ht="40.5" x14ac:dyDescent="0.25">
      <c r="A62" s="40" t="s">
        <v>47</v>
      </c>
      <c r="B62" s="32">
        <v>1</v>
      </c>
      <c r="C62" s="32"/>
      <c r="D62" s="32">
        <v>1</v>
      </c>
    </row>
    <row r="314" spans="7:7" ht="20.25" x14ac:dyDescent="0.3">
      <c r="G314" s="16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2021-11-29T09:35:54Z</cp:lastPrinted>
  <dcterms:created xsi:type="dcterms:W3CDTF">2014-12-05T10:55:26Z</dcterms:created>
  <dcterms:modified xsi:type="dcterms:W3CDTF">2021-12-03T08:29:09Z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