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960" windowWidth="16380" windowHeight="723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Лист3!$A$4:$I$537</definedName>
    <definedName name="Print_Area_0" localSheetId="0">Лист1!$A$1:$H$61</definedName>
    <definedName name="_xlnm.Print_Area" localSheetId="0">Лист1!$A$1:$H$62</definedName>
    <definedName name="_xlnm.Print_Area" localSheetId="1">Лист2!$A$1:$H$20</definedName>
    <definedName name="Сверка_05.06.2017" localSheetId="0">Лист1!$A$1:$H$61</definedName>
  </definedNames>
  <calcPr calcId="145621" refMode="R1C1"/>
</workbook>
</file>

<file path=xl/calcChain.xml><?xml version="1.0" encoding="utf-8"?>
<calcChain xmlns="http://schemas.openxmlformats.org/spreadsheetml/2006/main">
  <c r="G20" i="2" l="1"/>
  <c r="G43" i="1" l="1"/>
  <c r="G26" i="1"/>
  <c r="D53" i="1" l="1"/>
  <c r="E52" i="1"/>
  <c r="E51" i="1"/>
  <c r="E50" i="1"/>
  <c r="E49" i="1"/>
  <c r="E48" i="1"/>
  <c r="E47" i="1"/>
  <c r="E46" i="1"/>
  <c r="E45" i="1"/>
  <c r="E44" i="1"/>
  <c r="D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E25" i="1"/>
  <c r="E24" i="1"/>
  <c r="E23" i="1"/>
  <c r="E22" i="1"/>
  <c r="E21" i="1"/>
  <c r="E20" i="1"/>
  <c r="E19" i="1"/>
  <c r="E18" i="1"/>
  <c r="E17" i="1"/>
  <c r="E16" i="1"/>
  <c r="E15" i="1"/>
  <c r="D14" i="1"/>
  <c r="E13" i="1"/>
  <c r="E12" i="1"/>
  <c r="E11" i="1"/>
  <c r="E10" i="1"/>
  <c r="E9" i="1"/>
  <c r="E8" i="1"/>
  <c r="E7" i="1"/>
  <c r="E6" i="1"/>
  <c r="D54" i="1" l="1"/>
  <c r="F26" i="1" l="1"/>
  <c r="H7" i="1" l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1" i="1"/>
  <c r="H52" i="1"/>
  <c r="H6" i="1"/>
  <c r="G14" i="1" l="1"/>
  <c r="G54" i="1" s="1"/>
  <c r="C20" i="2"/>
  <c r="H26" i="1" l="1"/>
  <c r="F53" i="1"/>
  <c r="H53" i="1" s="1"/>
  <c r="F43" i="1"/>
  <c r="F14" i="1"/>
  <c r="H14" i="1" s="1"/>
  <c r="C53" i="1"/>
  <c r="E53" i="1" s="1"/>
  <c r="C43" i="1"/>
  <c r="E43" i="1" s="1"/>
  <c r="C26" i="1"/>
  <c r="E26" i="1" s="1"/>
  <c r="C14" i="1"/>
  <c r="E14" i="1" s="1"/>
  <c r="C54" i="1" l="1"/>
  <c r="E54" i="1" s="1"/>
  <c r="F54" i="1"/>
  <c r="H54" i="1" s="1"/>
  <c r="H43" i="1"/>
  <c r="F20" i="2"/>
  <c r="H20" i="2" s="1"/>
  <c r="E19" i="2" l="1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20" i="2" l="1"/>
</calcChain>
</file>

<file path=xl/sharedStrings.xml><?xml version="1.0" encoding="utf-8"?>
<sst xmlns="http://schemas.openxmlformats.org/spreadsheetml/2006/main" count="681" uniqueCount="188">
  <si>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</si>
  <si>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</si>
  <si>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</si>
  <si>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</si>
  <si>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</si>
  <si>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</si>
  <si>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</si>
  <si>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</si>
  <si>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</si>
  <si>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</si>
  <si>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</si>
  <si>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</si>
  <si>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</si>
  <si>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</si>
  <si>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</si>
  <si>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</si>
  <si>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</si>
  <si>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</si>
  <si>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</si>
  <si>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</si>
  <si>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</si>
  <si>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</si>
  <si>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</si>
  <si>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</si>
  <si>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</si>
  <si>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</si>
  <si>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</si>
  <si>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</si>
  <si>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</si>
  <si>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</si>
  <si>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</si>
  <si>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</si>
  <si>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</si>
  <si>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</si>
  <si>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</si>
  <si>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</si>
  <si>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</si>
  <si>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</si>
  <si>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</si>
  <si>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</si>
  <si>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>Прочие</t>
  </si>
  <si>
    <t>Колюшка трёхиглая</t>
  </si>
  <si>
    <t>Прочие водоемы Калинингрпадской области</t>
  </si>
  <si>
    <t>Куршский залив 
(50 пользователей ВБР)</t>
  </si>
  <si>
    <t>Калининградский (Вислинский) залив 
(36 пользователя ВБР)</t>
  </si>
  <si>
    <t>миноги</t>
  </si>
  <si>
    <t>Карась</t>
  </si>
  <si>
    <t>жерех</t>
  </si>
  <si>
    <t>чехонь</t>
  </si>
  <si>
    <t>густера</t>
  </si>
  <si>
    <t>рыбец</t>
  </si>
  <si>
    <t>Виштынецкое озеро 
( 0 пользователя ВБР)</t>
  </si>
  <si>
    <t>Балтийское море 
(35 пользователей ВБР)</t>
  </si>
  <si>
    <t>в т.ч. с использованием 
судна</t>
  </si>
  <si>
    <t>Прочие водоемы Калининградской области                            (3 пользователя ВБР)</t>
  </si>
  <si>
    <t>*Аннулировано разрешений -1</t>
  </si>
  <si>
    <t>судак (477)</t>
  </si>
  <si>
    <t>СПК "РК "Труженик моря"</t>
  </si>
  <si>
    <t>3918002582</t>
  </si>
  <si>
    <t>СПК РК "Доброволец"</t>
  </si>
  <si>
    <t>3922000098</t>
  </si>
  <si>
    <t xml:space="preserve">  По состоянию на 28.02.2023 г.</t>
  </si>
  <si>
    <t>по состоянию на 28.02.2022 и 28.02.2023 (в сравнении)</t>
  </si>
  <si>
    <t>* Заключено договоров пользования ВБР — 565</t>
  </si>
  <si>
    <t>Выдано разрешений на добычу ВБР —239</t>
  </si>
  <si>
    <t>* Внесено изменений в разрешения - 46</t>
  </si>
  <si>
    <t>Балт.м. (СВА) (110)</t>
  </si>
  <si>
    <t>ООО "Марфиш"</t>
  </si>
  <si>
    <t>3905002183</t>
  </si>
  <si>
    <t>392023011580</t>
  </si>
  <si>
    <t>шпрот (килька) (6)</t>
  </si>
  <si>
    <t>сельдь балтийская (салака) (173)</t>
  </si>
  <si>
    <t>прочие  морские рыбы (591)</t>
  </si>
  <si>
    <t>камбала-тюрбо (715)</t>
  </si>
  <si>
    <t>камбала речная (717)</t>
  </si>
  <si>
    <t>камбала морская (721)</t>
  </si>
  <si>
    <t>392023011586</t>
  </si>
  <si>
    <t>392023011588</t>
  </si>
  <si>
    <t>ООО "Балтикфиш"</t>
  </si>
  <si>
    <t>3903001988</t>
  </si>
  <si>
    <t>392023011123</t>
  </si>
  <si>
    <t>ООО "Фиорд Трейд"</t>
  </si>
  <si>
    <t>3906031645</t>
  </si>
  <si>
    <t>392023012956</t>
  </si>
  <si>
    <t>392023012984</t>
  </si>
  <si>
    <t>392023012980</t>
  </si>
  <si>
    <t>ООО "Балтрыбкомп"</t>
  </si>
  <si>
    <t>7826666140</t>
  </si>
  <si>
    <t>392023012299</t>
  </si>
  <si>
    <t>392023012301</t>
  </si>
  <si>
    <t>392023012290</t>
  </si>
  <si>
    <t>392023012288</t>
  </si>
  <si>
    <t>392023012302</t>
  </si>
  <si>
    <t>ООО "Петротрал"</t>
  </si>
  <si>
    <t>4704030922</t>
  </si>
  <si>
    <t>392023012976</t>
  </si>
  <si>
    <t>392023012982</t>
  </si>
  <si>
    <t>392023012990</t>
  </si>
  <si>
    <t>ООО "ЗБК"</t>
  </si>
  <si>
    <t>3906076484</t>
  </si>
  <si>
    <t>392023013354</t>
  </si>
  <si>
    <t>392023013353</t>
  </si>
  <si>
    <t>ПРК "Зодиак"</t>
  </si>
  <si>
    <t>4703011719</t>
  </si>
  <si>
    <t>392023011124</t>
  </si>
  <si>
    <t>ООО "Морская фирма "Сталактит"</t>
  </si>
  <si>
    <t>3912006301</t>
  </si>
  <si>
    <t>392023011578</t>
  </si>
  <si>
    <t>392023011582</t>
  </si>
  <si>
    <t>392023011584</t>
  </si>
  <si>
    <t>392023011587</t>
  </si>
  <si>
    <t>ИП Мишин Н. В.</t>
  </si>
  <si>
    <t>391300128778</t>
  </si>
  <si>
    <t>392023011132</t>
  </si>
  <si>
    <t>392023011133</t>
  </si>
  <si>
    <t>392023013351</t>
  </si>
  <si>
    <t>392023019695</t>
  </si>
  <si>
    <t>ООО "Балтфишпродукт"</t>
  </si>
  <si>
    <t>3905032364</t>
  </si>
  <si>
    <t>392023013002</t>
  </si>
  <si>
    <t>ИП Постольников Ю. Н.</t>
  </si>
  <si>
    <t>390400738905</t>
  </si>
  <si>
    <t>392023015615</t>
  </si>
  <si>
    <t>392023013003</t>
  </si>
  <si>
    <t>392023012300</t>
  </si>
  <si>
    <t>392023012303</t>
  </si>
  <si>
    <t>392023012294</t>
  </si>
  <si>
    <t>392023012289</t>
  </si>
  <si>
    <t>392023012295</t>
  </si>
  <si>
    <t>ООО РПК "Фарост-Балтика"</t>
  </si>
  <si>
    <t>3905037323</t>
  </si>
  <si>
    <t>392023012286</t>
  </si>
  <si>
    <t>392023012291</t>
  </si>
  <si>
    <t>392023012298</t>
  </si>
  <si>
    <t>392023012293</t>
  </si>
  <si>
    <t>392023012296</t>
  </si>
  <si>
    <t>ООО "ОССО-ФИШ"</t>
  </si>
  <si>
    <t>3913005501</t>
  </si>
  <si>
    <t>392023012287</t>
  </si>
  <si>
    <t>СПК "Петротрал 2"</t>
  </si>
  <si>
    <t>4704096497</t>
  </si>
  <si>
    <t>392023012965</t>
  </si>
  <si>
    <t>392023012969</t>
  </si>
  <si>
    <t>392023012983</t>
  </si>
  <si>
    <t>392023012967</t>
  </si>
  <si>
    <t>392023012973</t>
  </si>
  <si>
    <t>392023016900</t>
  </si>
  <si>
    <t>392023012975</t>
  </si>
  <si>
    <t>392023012966</t>
  </si>
  <si>
    <t>392023012961</t>
  </si>
  <si>
    <t>392023012971</t>
  </si>
  <si>
    <t>СПК "МРК"</t>
  </si>
  <si>
    <t>7802238339</t>
  </si>
  <si>
    <t>392023011579</t>
  </si>
  <si>
    <t>392023011583</t>
  </si>
  <si>
    <t>392023011589</t>
  </si>
  <si>
    <t>прочие морские рыбы (1000)</t>
  </si>
  <si>
    <t>392023016901</t>
  </si>
  <si>
    <t>392023011585</t>
  </si>
  <si>
    <t>ИП Шубин А.В.</t>
  </si>
  <si>
    <t>390601161400</t>
  </si>
  <si>
    <t>392023012987</t>
  </si>
  <si>
    <t>392023013845</t>
  </si>
  <si>
    <t>ООО "Стахановец"</t>
  </si>
  <si>
    <t>3906993970</t>
  </si>
  <si>
    <t>392023013364</t>
  </si>
  <si>
    <t>ООО "РУМБ"(ИНН 3906907202)</t>
  </si>
  <si>
    <t>3906907202</t>
  </si>
  <si>
    <t>392023014694</t>
  </si>
  <si>
    <t>ООО "За Родину-Балтика"</t>
  </si>
  <si>
    <t>3913014094</t>
  </si>
  <si>
    <t>392023011109</t>
  </si>
  <si>
    <t>392023011121</t>
  </si>
  <si>
    <t>392023011105</t>
  </si>
  <si>
    <t>392023011122</t>
  </si>
  <si>
    <t>392023011106</t>
  </si>
  <si>
    <t>392023011108</t>
  </si>
  <si>
    <t>392023011128</t>
  </si>
  <si>
    <t>392023011130</t>
  </si>
  <si>
    <t>392023011107</t>
  </si>
  <si>
    <t>Северный филиал ФГБНУ "ВНИРО"</t>
  </si>
  <si>
    <t>7708245723</t>
  </si>
  <si>
    <t>3920230310743</t>
  </si>
  <si>
    <t>треска (292)</t>
  </si>
  <si>
    <t>подрайон 26 Балт.м (501)</t>
  </si>
  <si>
    <t>392023018443</t>
  </si>
  <si>
    <t>392023018444</t>
  </si>
  <si>
    <t>по состоянию на 28.02.2023 и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</si>
</sst>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#,##0.0"/>
  </numFmts>
  <fonts count="2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8"/>
      <color rgb="FF20B2AA"/>
      <name val="Arial"/>
      <family val="2"/>
    </font>
    <font>
      <b/>
      <sz val="8"/>
      <color rgb="FF003366"/>
      <name val="Arial"/>
    </font>
    <font>
      <b/>
      <sz val="8"/>
      <color rgb="FF20B2AA"/>
      <name val="Arial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C6E2FF"/>
        <bgColor auto="1"/>
      </patternFill>
    </fill>
    <fill>
      <patternFill patternType="solid">
        <fgColor rgb="FFDCF1FF"/>
        <bgColor auto="1"/>
      </patternFill>
    </fill>
    <fill>
      <patternFill patternType="solid">
        <fgColor rgb="FFF0FFFF"/>
        <bgColor auto="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5">
    <xf numFmtId="0" fontId="0" fillId="0" borderId="0"/>
    <xf numFmtId="0" fontId="9" fillId="0" borderId="0"/>
    <xf numFmtId="0" fontId="9" fillId="0" borderId="1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12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164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0" fillId="3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5" fillId="4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10" fontId="6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5" fillId="3" borderId="0" xfId="0" applyFont="1" applyFill="1"/>
    <xf numFmtId="2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164" fontId="4" fillId="0" borderId="1" xfId="0" applyNumberFormat="1" applyFont="1" applyFill="1" applyBorder="1" applyAlignment="1">
      <alignment horizontal="center" vertical="center" wrapText="1"/>
    </xf>
    <xf numFmtId="2" fontId="16" fillId="7" borderId="11" xfId="0" applyNumberFormat="1" applyFont="1" applyFill="1" applyBorder="1" applyAlignment="1">
      <alignment horizontal="right" vertical="top"/>
    </xf>
    <xf numFmtId="2" fontId="16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  <xf numFmtId="2" fontId="18" fillId="5" borderId="11" xfId="0" applyNumberFormat="1" applyFont="1" applyFill="1" applyBorder="1" applyAlignment="1">
      <alignment horizontal="right" vertical="top"/>
    </xf>
    <xf numFmtId="3" fontId="17" fillId="6" borderId="11" xfId="0" applyNumberFormat="1" applyFont="1" applyFill="1" applyBorder="1" applyAlignment="1">
      <alignment horizontal="right" vertical="top" wrapText="1"/>
    </xf>
    <xf numFmtId="0" fontId="17" fillId="6" borderId="11" xfId="0" applyFont="1" applyFill="1" applyBorder="1" applyAlignment="1">
      <alignment horizontal="left" vertical="top" wrapText="1"/>
    </xf>
    <xf numFmtId="2" fontId="18" fillId="6" borderId="11" xfId="0" applyNumberFormat="1" applyFont="1" applyFill="1" applyBorder="1" applyAlignment="1">
      <alignment horizontal="right" vertical="top"/>
    </xf>
    <xf numFmtId="0" fontId="17" fillId="6" borderId="11" xfId="0" applyFont="1" applyFill="1" applyBorder="1" applyAlignment="1">
      <alignment horizontal="left" vertical="top"/>
    </xf>
    <xf numFmtId="2" fontId="19" fillId="0" borderId="11" xfId="0" applyNumberFormat="1" applyFont="1" applyBorder="1" applyAlignment="1">
      <alignment horizontal="right" vertical="top"/>
    </xf>
    <xf numFmtId="164" fontId="17" fillId="5" borderId="11" xfId="0" applyNumberFormat="1" applyFont="1" applyFill="1" applyBorder="1" applyAlignment="1">
      <alignment horizontal="right" vertical="top"/>
    </xf>
    <xf numFmtId="166" fontId="0" fillId="7" borderId="11" xfId="0" applyNumberFormat="1" applyFill="1" applyBorder="1" applyAlignment="1">
      <alignment horizontal="right" vertical="top"/>
    </xf>
    <xf numFmtId="1" fontId="0" fillId="0" borderId="11" xfId="0" applyNumberFormat="1" applyBorder="1" applyAlignment="1">
      <alignment horizontal="right" vertical="top"/>
    </xf>
    <xf numFmtId="2" fontId="0" fillId="0" borderId="11" xfId="0" applyNumberFormat="1" applyBorder="1" applyAlignment="1">
      <alignment horizontal="right" vertical="top"/>
    </xf>
    <xf numFmtId="2" fontId="0" fillId="7" borderId="11" xfId="0" applyNumberFormat="1" applyFill="1" applyBorder="1" applyAlignment="1">
      <alignment horizontal="right" vertical="top"/>
    </xf>
    <xf numFmtId="166" fontId="0" fillId="0" borderId="11" xfId="0" applyNumberFormat="1" applyBorder="1" applyAlignment="1">
      <alignment horizontal="right" vertical="top"/>
    </xf>
    <xf numFmtId="2" fontId="17" fillId="6" borderId="11" xfId="0" applyNumberFormat="1" applyFont="1" applyFill="1" applyBorder="1" applyAlignment="1">
      <alignment horizontal="right" vertical="top"/>
    </xf>
    <xf numFmtId="164" fontId="0" fillId="0" borderId="11" xfId="0" applyNumberFormat="1" applyBorder="1" applyAlignment="1">
      <alignment horizontal="right" vertical="top"/>
    </xf>
    <xf numFmtId="164" fontId="17" fillId="6" borderId="11" xfId="0" applyNumberFormat="1" applyFont="1" applyFill="1" applyBorder="1" applyAlignment="1">
      <alignment horizontal="right" vertical="top"/>
    </xf>
    <xf numFmtId="164" fontId="0" fillId="7" borderId="11" xfId="0" applyNumberFormat="1" applyFill="1" applyBorder="1" applyAlignment="1">
      <alignment horizontal="right" vertical="top"/>
    </xf>
    <xf numFmtId="165" fontId="17" fillId="5" borderId="11" xfId="0" applyNumberFormat="1" applyFont="1" applyFill="1" applyBorder="1" applyAlignment="1">
      <alignment horizontal="right" vertical="top"/>
    </xf>
    <xf numFmtId="165" fontId="17" fillId="6" borderId="11" xfId="0" applyNumberFormat="1" applyFont="1" applyFill="1" applyBorder="1" applyAlignment="1">
      <alignment horizontal="right" vertical="top"/>
    </xf>
    <xf numFmtId="2" fontId="19" fillId="7" borderId="11" xfId="0" applyNumberFormat="1" applyFont="1" applyFill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6" fillId="0" borderId="11" xfId="0" applyFont="1" applyBorder="1" applyAlignment="1">
      <alignment horizontal="right" vertical="top"/>
    </xf>
    <xf numFmtId="164" fontId="5" fillId="8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0" fontId="4" fillId="3" borderId="4" xfId="0" applyNumberFormat="1" applyFont="1" applyFill="1" applyBorder="1" applyAlignment="1">
      <alignment horizontal="left" vertical="center" wrapText="1"/>
    </xf>
    <xf numFmtId="10" fontId="4" fillId="3" borderId="9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left" vertical="top" wrapText="1" indent="4"/>
    </xf>
    <xf numFmtId="0" fontId="0" fillId="0" borderId="11" xfId="0" applyBorder="1" applyAlignment="1">
      <alignment horizontal="left" vertical="top" wrapText="1" indent="6"/>
    </xf>
    <xf numFmtId="0" fontId="17" fillId="6" borderId="11" xfId="0" applyFont="1" applyFill="1" applyBorder="1" applyAlignment="1">
      <alignment horizontal="left" vertical="top" wrapText="1" indent="2"/>
    </xf>
    <xf numFmtId="1" fontId="0" fillId="0" borderId="11" xfId="0" applyNumberFormat="1" applyBorder="1" applyAlignment="1">
      <alignment horizontal="right" vertical="top" wrapText="1"/>
    </xf>
    <xf numFmtId="164" fontId="0" fillId="0" borderId="11" xfId="0" applyNumberFormat="1" applyBorder="1" applyAlignment="1">
      <alignment horizontal="right" vertical="top"/>
    </xf>
    <xf numFmtId="2" fontId="0" fillId="0" borderId="11" xfId="0" applyNumberFormat="1" applyBorder="1" applyAlignment="1">
      <alignment horizontal="right" vertical="top"/>
    </xf>
    <xf numFmtId="164" fontId="0" fillId="7" borderId="11" xfId="0" applyNumberFormat="1" applyFill="1" applyBorder="1" applyAlignment="1">
      <alignment horizontal="right" vertical="top"/>
    </xf>
    <xf numFmtId="1" fontId="0" fillId="0" borderId="11" xfId="0" applyNumberFormat="1" applyBorder="1" applyAlignment="1">
      <alignment horizontal="right" vertical="top"/>
    </xf>
    <xf numFmtId="2" fontId="0" fillId="7" borderId="11" xfId="0" applyNumberFormat="1" applyFill="1" applyBorder="1" applyAlignment="1">
      <alignment horizontal="right" vertical="top"/>
    </xf>
    <xf numFmtId="1" fontId="0" fillId="7" borderId="11" xfId="0" applyNumberFormat="1" applyFill="1" applyBorder="1" applyAlignment="1">
      <alignment horizontal="right" vertical="top"/>
    </xf>
    <xf numFmtId="166" fontId="0" fillId="7" borderId="11" xfId="0" applyNumberFormat="1" applyFill="1" applyBorder="1" applyAlignment="1">
      <alignment horizontal="right" vertical="top"/>
    </xf>
    <xf numFmtId="166" fontId="0" fillId="0" borderId="11" xfId="0" applyNumberFormat="1" applyBorder="1" applyAlignment="1">
      <alignment horizontal="right" vertical="top"/>
    </xf>
    <xf numFmtId="164" fontId="17" fillId="6" borderId="11" xfId="0" applyNumberFormat="1" applyFont="1" applyFill="1" applyBorder="1" applyAlignment="1">
      <alignment horizontal="right" vertical="top"/>
    </xf>
    <xf numFmtId="166" fontId="17" fillId="6" borderId="11" xfId="0" applyNumberFormat="1" applyFont="1" applyFill="1" applyBorder="1" applyAlignment="1">
      <alignment horizontal="right" vertical="top"/>
    </xf>
    <xf numFmtId="1" fontId="17" fillId="6" borderId="11" xfId="0" applyNumberFormat="1" applyFont="1" applyFill="1" applyBorder="1" applyAlignment="1">
      <alignment horizontal="right" vertical="top"/>
    </xf>
    <xf numFmtId="164" fontId="17" fillId="5" borderId="11" xfId="0" applyNumberFormat="1" applyFont="1" applyFill="1" applyBorder="1" applyAlignment="1">
      <alignment horizontal="right" vertical="top"/>
    </xf>
    <xf numFmtId="0" fontId="17" fillId="5" borderId="11" xfId="0" applyFont="1" applyFill="1" applyBorder="1" applyAlignment="1">
      <alignment horizontal="left" vertical="top" wrapText="1"/>
    </xf>
    <xf numFmtId="165" fontId="0" fillId="7" borderId="11" xfId="0" applyNumberFormat="1" applyFill="1" applyBorder="1" applyAlignment="1">
      <alignment horizontal="right" vertical="top"/>
    </xf>
    <xf numFmtId="3" fontId="0" fillId="0" borderId="11" xfId="0" applyNumberFormat="1" applyBorder="1" applyAlignment="1">
      <alignment horizontal="right" vertical="top"/>
    </xf>
    <xf numFmtId="4" fontId="0" fillId="7" borderId="11" xfId="0" applyNumberFormat="1" applyFill="1" applyBorder="1" applyAlignment="1">
      <alignment horizontal="right" vertical="top"/>
    </xf>
    <xf numFmtId="165" fontId="17" fillId="6" borderId="11" xfId="0" applyNumberFormat="1" applyFont="1" applyFill="1" applyBorder="1" applyAlignment="1">
      <alignment horizontal="right" vertical="top"/>
    </xf>
    <xf numFmtId="3" fontId="0" fillId="7" borderId="11" xfId="0" applyNumberFormat="1" applyFill="1" applyBorder="1" applyAlignment="1">
      <alignment horizontal="right" vertical="top"/>
    </xf>
    <xf numFmtId="3" fontId="0" fillId="0" borderId="11" xfId="0" applyNumberFormat="1" applyBorder="1" applyAlignment="1">
      <alignment horizontal="right" vertical="top" wrapText="1"/>
    </xf>
    <xf numFmtId="4" fontId="17" fillId="6" borderId="11" xfId="0" applyNumberFormat="1" applyFont="1" applyFill="1" applyBorder="1" applyAlignment="1">
      <alignment horizontal="right" vertical="top"/>
    </xf>
    <xf numFmtId="167" fontId="0" fillId="7" borderId="11" xfId="0" applyNumberFormat="1" applyFill="1" applyBorder="1" applyAlignment="1">
      <alignment horizontal="right" vertical="top"/>
    </xf>
    <xf numFmtId="167" fontId="17" fillId="6" borderId="11" xfId="0" applyNumberFormat="1" applyFont="1" applyFill="1" applyBorder="1" applyAlignment="1">
      <alignment horizontal="right" vertical="top"/>
    </xf>
    <xf numFmtId="165" fontId="17" fillId="5" borderId="11" xfId="0" applyNumberFormat="1" applyFont="1" applyFill="1" applyBorder="1" applyAlignment="1">
      <alignment horizontal="right" vertical="top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314"/>
  <sheetViews>
    <sheetView tabSelected="1" view="pageBreakPreview" topLeftCell="A3" zoomScale="59" zoomScaleNormal="70" zoomScalePageLayoutView="59" workbookViewId="0">
      <selection activeCell="G18" sqref="G18"/>
    </sheetView>
  </sheetViews>
  <sheetFormatPr defaultColWidth="8.7109375" defaultRowHeight="15" x14ac:dyDescent="0.25"/>
  <cols>
    <col min="1" max="1" width="39.140625" style="15" customWidth="1"/>
    <col min="2" max="2" width="34.28515625" style="15" customWidth="1"/>
    <col min="3" max="3" width="18" style="15" customWidth="1"/>
    <col min="4" max="4" width="17.5703125" style="15" customWidth="1"/>
    <col min="5" max="5" width="17.42578125" style="15" customWidth="1"/>
    <col min="6" max="6" width="18.28515625" style="15" customWidth="1"/>
    <col min="7" max="7" width="18.85546875" style="15" customWidth="1"/>
    <col min="8" max="8" width="18" style="15" customWidth="1"/>
    <col min="9" max="9" width="19.5703125" style="15" customWidth="1"/>
    <col min="10" max="16384" width="8.7109375" style="15"/>
  </cols>
  <sheetData>
    <row r="1" spans="1:8" ht="25.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</row>
    <row r="2" spans="1:8" ht="25.5" customHeight="1" x14ac:dyDescent="0.25">
      <c r="A2" s="79" t="s">
        <v>62</v>
      </c>
      <c r="B2" s="79"/>
      <c r="C2" s="79"/>
      <c r="D2" s="79"/>
      <c r="E2" s="79"/>
      <c r="F2" s="79"/>
      <c r="G2" s="79"/>
      <c r="H2" s="79"/>
    </row>
    <row r="3" spans="1:8" ht="7.5" customHeight="1" x14ac:dyDescent="0.25"/>
    <row r="4" spans="1:8" ht="20.25" customHeight="1" x14ac:dyDescent="0.25">
      <c r="A4" s="80" t="s">
        <v>1</v>
      </c>
      <c r="B4" s="80" t="s">
        <v>2</v>
      </c>
      <c r="C4" s="80">
        <v>2022</v>
      </c>
      <c r="D4" s="80"/>
      <c r="E4" s="80"/>
      <c r="F4" s="80">
        <v>2023</v>
      </c>
      <c r="G4" s="80"/>
      <c r="H4" s="80"/>
    </row>
    <row r="5" spans="1:8" ht="20.25" x14ac:dyDescent="0.25">
      <c r="A5" s="80"/>
      <c r="B5" s="80"/>
      <c r="C5" s="45" t="s">
        <v>3</v>
      </c>
      <c r="D5" s="16" t="s">
        <v>4</v>
      </c>
      <c r="E5" s="45" t="s">
        <v>5</v>
      </c>
      <c r="F5" s="45" t="s">
        <v>3</v>
      </c>
      <c r="G5" s="16" t="s">
        <v>4</v>
      </c>
      <c r="H5" s="45" t="s">
        <v>5</v>
      </c>
    </row>
    <row r="6" spans="1:8" ht="20.25" customHeight="1" x14ac:dyDescent="0.25">
      <c r="A6" s="80" t="s">
        <v>52</v>
      </c>
      <c r="B6" s="17" t="s">
        <v>6</v>
      </c>
      <c r="C6" s="3">
        <v>43374.9</v>
      </c>
      <c r="D6" s="3">
        <v>10373.962999999998</v>
      </c>
      <c r="E6" s="47">
        <f t="shared" ref="E6:E52" si="0">D6/C6</f>
        <v>0.23916972719245458</v>
      </c>
      <c r="F6" s="8">
        <v>44268.5</v>
      </c>
      <c r="G6" s="8">
        <v>7613.723</v>
      </c>
      <c r="H6" s="38">
        <f>G6/F6*100</f>
        <v>17.198963145351662</v>
      </c>
    </row>
    <row r="7" spans="1:8" ht="40.5" x14ac:dyDescent="0.25">
      <c r="A7" s="80"/>
      <c r="B7" s="17" t="s">
        <v>7</v>
      </c>
      <c r="C7" s="3">
        <v>23402.967999999993</v>
      </c>
      <c r="D7" s="3">
        <v>3570.7490000000003</v>
      </c>
      <c r="E7" s="47">
        <f>D7/C7</f>
        <v>0.15257675864018622</v>
      </c>
      <c r="F7" s="8">
        <v>24072</v>
      </c>
      <c r="G7" s="8">
        <v>1938.0889999999999</v>
      </c>
      <c r="H7" s="38">
        <f t="shared" ref="H7:H53" si="1">G7/F7*100</f>
        <v>8.051217181787969</v>
      </c>
    </row>
    <row r="8" spans="1:8" ht="20.25" x14ac:dyDescent="0.25">
      <c r="A8" s="80"/>
      <c r="B8" s="17" t="s">
        <v>8</v>
      </c>
      <c r="C8" s="3">
        <v>1837.683</v>
      </c>
      <c r="D8" s="3">
        <v>9.93</v>
      </c>
      <c r="E8" s="47">
        <f t="shared" si="0"/>
        <v>5.4035434838326304E-3</v>
      </c>
      <c r="F8" s="8">
        <v>1496.5</v>
      </c>
      <c r="G8" s="8">
        <v>10.36</v>
      </c>
      <c r="H8" s="38">
        <f t="shared" si="1"/>
        <v>0.69228199131306378</v>
      </c>
    </row>
    <row r="9" spans="1:8" ht="20.25" x14ac:dyDescent="0.25">
      <c r="A9" s="80"/>
      <c r="B9" s="17" t="s">
        <v>9</v>
      </c>
      <c r="C9" s="3">
        <v>1196.3709999999999</v>
      </c>
      <c r="D9" s="3">
        <v>55.025999999999996</v>
      </c>
      <c r="E9" s="47">
        <f t="shared" si="0"/>
        <v>4.5994093805349683E-2</v>
      </c>
      <c r="F9" s="8">
        <v>1509.1</v>
      </c>
      <c r="G9" s="8">
        <v>103.51</v>
      </c>
      <c r="H9" s="38">
        <f t="shared" si="1"/>
        <v>6.8590550659333376</v>
      </c>
    </row>
    <row r="10" spans="1:8" ht="20.25" x14ac:dyDescent="0.25">
      <c r="A10" s="80"/>
      <c r="B10" s="17" t="s">
        <v>10</v>
      </c>
      <c r="C10" s="3">
        <v>41.8</v>
      </c>
      <c r="D10" s="3">
        <v>4.0000000000000001E-3</v>
      </c>
      <c r="E10" s="47">
        <f t="shared" si="0"/>
        <v>9.5693779904306223E-5</v>
      </c>
      <c r="F10" s="8">
        <v>40.4</v>
      </c>
      <c r="G10" s="8">
        <v>0</v>
      </c>
      <c r="H10" s="38">
        <f t="shared" si="1"/>
        <v>0</v>
      </c>
    </row>
    <row r="11" spans="1:8" ht="20.25" x14ac:dyDescent="0.25">
      <c r="A11" s="80"/>
      <c r="B11" s="17" t="s">
        <v>11</v>
      </c>
      <c r="C11" s="3">
        <v>19.3</v>
      </c>
      <c r="D11" s="3"/>
      <c r="E11" s="47">
        <f t="shared" si="0"/>
        <v>0</v>
      </c>
      <c r="F11" s="8">
        <v>19.2</v>
      </c>
      <c r="G11" s="8">
        <v>0</v>
      </c>
      <c r="H11" s="38">
        <f t="shared" si="1"/>
        <v>0</v>
      </c>
    </row>
    <row r="12" spans="1:8" ht="20.25" x14ac:dyDescent="0.25">
      <c r="A12" s="80"/>
      <c r="B12" s="17" t="s">
        <v>12</v>
      </c>
      <c r="C12" s="3">
        <v>15</v>
      </c>
      <c r="D12" s="3"/>
      <c r="E12" s="47">
        <f t="shared" si="0"/>
        <v>0</v>
      </c>
      <c r="F12" s="8">
        <v>16.8</v>
      </c>
      <c r="G12" s="8">
        <v>0.27</v>
      </c>
      <c r="H12" s="38">
        <f t="shared" si="1"/>
        <v>1.6071428571428574</v>
      </c>
    </row>
    <row r="13" spans="1:8" ht="20.25" x14ac:dyDescent="0.25">
      <c r="A13" s="80"/>
      <c r="B13" s="17" t="s">
        <v>40</v>
      </c>
      <c r="C13" s="3">
        <v>89.85</v>
      </c>
      <c r="D13" s="3">
        <v>8.5999999999999993E-2</v>
      </c>
      <c r="E13" s="47">
        <f t="shared" si="0"/>
        <v>9.5715080690038953E-4</v>
      </c>
      <c r="F13" s="8">
        <v>88.8</v>
      </c>
      <c r="G13" s="8">
        <v>0.14199999999999999</v>
      </c>
      <c r="H13" s="38">
        <f t="shared" si="1"/>
        <v>0.15990990990990991</v>
      </c>
    </row>
    <row r="14" spans="1:8" ht="20.25" x14ac:dyDescent="0.25">
      <c r="A14" s="18" t="s">
        <v>13</v>
      </c>
      <c r="B14" s="17"/>
      <c r="C14" s="16">
        <f>SUM(C6:C13)</f>
        <v>69977.872000000003</v>
      </c>
      <c r="D14" s="16">
        <f>SUM(D6:D13)</f>
        <v>14009.757999999998</v>
      </c>
      <c r="E14" s="48">
        <f t="shared" si="0"/>
        <v>0.20020268692937673</v>
      </c>
      <c r="F14" s="16">
        <f>F6+F7+F8+F9+F10+F11+F12+F13</f>
        <v>71511.3</v>
      </c>
      <c r="G14" s="16">
        <f>SUM(G6:G13)</f>
        <v>9666.094000000001</v>
      </c>
      <c r="H14" s="42">
        <f>G14/F14*100</f>
        <v>13.516876353807023</v>
      </c>
    </row>
    <row r="15" spans="1:8" ht="40.5" customHeight="1" x14ac:dyDescent="0.25">
      <c r="A15" s="80" t="s">
        <v>44</v>
      </c>
      <c r="B15" s="17" t="s">
        <v>7</v>
      </c>
      <c r="C15" s="3">
        <v>2774.8559999999998</v>
      </c>
      <c r="D15" s="3">
        <v>8.8999999999999996E-2</v>
      </c>
      <c r="E15" s="47">
        <f t="shared" si="0"/>
        <v>3.2073736438935932E-5</v>
      </c>
      <c r="F15" s="8">
        <v>2800</v>
      </c>
      <c r="G15" s="8">
        <v>187.33199999999999</v>
      </c>
      <c r="H15" s="38">
        <f t="shared" si="1"/>
        <v>6.6904285714285709</v>
      </c>
    </row>
    <row r="16" spans="1:8" ht="20.25" x14ac:dyDescent="0.25">
      <c r="A16" s="80"/>
      <c r="B16" s="17" t="s">
        <v>14</v>
      </c>
      <c r="C16" s="3">
        <v>288.60000000000002</v>
      </c>
      <c r="D16" s="3">
        <v>51.625</v>
      </c>
      <c r="E16" s="47">
        <f t="shared" si="0"/>
        <v>0.17888080388080388</v>
      </c>
      <c r="F16" s="8">
        <v>278.60000000000002</v>
      </c>
      <c r="G16" s="8">
        <v>44.509</v>
      </c>
      <c r="H16" s="38">
        <f t="shared" si="1"/>
        <v>15.975951184493898</v>
      </c>
    </row>
    <row r="17" spans="1:8" ht="20.25" x14ac:dyDescent="0.25">
      <c r="A17" s="80"/>
      <c r="B17" s="17" t="s">
        <v>15</v>
      </c>
      <c r="C17" s="3">
        <v>139.6</v>
      </c>
      <c r="D17" s="3">
        <v>29.161000000000001</v>
      </c>
      <c r="E17" s="47">
        <f t="shared" si="0"/>
        <v>0.20888968481375361</v>
      </c>
      <c r="F17" s="8">
        <v>129.6</v>
      </c>
      <c r="G17" s="8">
        <v>15.349</v>
      </c>
      <c r="H17" s="38">
        <f t="shared" si="1"/>
        <v>11.843364197530864</v>
      </c>
    </row>
    <row r="18" spans="1:8" ht="43.5" customHeight="1" x14ac:dyDescent="0.25">
      <c r="A18" s="80"/>
      <c r="B18" s="17" t="s">
        <v>16</v>
      </c>
      <c r="C18" s="3">
        <v>56.144999999999996</v>
      </c>
      <c r="D18" s="3">
        <v>1.3489999999999998</v>
      </c>
      <c r="E18" s="47">
        <f t="shared" si="0"/>
        <v>2.4027072758037223E-2</v>
      </c>
      <c r="F18" s="8">
        <v>54.85</v>
      </c>
      <c r="G18" s="78">
        <v>6.5869999999999997</v>
      </c>
      <c r="H18" s="38">
        <f t="shared" si="1"/>
        <v>12.009115770282589</v>
      </c>
    </row>
    <row r="19" spans="1:8" ht="20.25" x14ac:dyDescent="0.25">
      <c r="A19" s="80"/>
      <c r="B19" s="17" t="s">
        <v>17</v>
      </c>
      <c r="C19" s="3">
        <v>98.870999999999981</v>
      </c>
      <c r="D19" s="3">
        <v>6.9130000000000003</v>
      </c>
      <c r="E19" s="47">
        <f t="shared" si="0"/>
        <v>6.9919389912107707E-2</v>
      </c>
      <c r="F19" s="8">
        <v>99.89</v>
      </c>
      <c r="G19" s="8">
        <v>6.8789999999999996</v>
      </c>
      <c r="H19" s="38">
        <f t="shared" si="1"/>
        <v>6.8865752327560319</v>
      </c>
    </row>
    <row r="20" spans="1:8" ht="20.25" x14ac:dyDescent="0.25">
      <c r="A20" s="80"/>
      <c r="B20" s="17" t="s">
        <v>18</v>
      </c>
      <c r="C20" s="51">
        <v>99.85</v>
      </c>
      <c r="D20" s="3">
        <v>5.9789999999999992</v>
      </c>
      <c r="E20" s="47">
        <f t="shared" si="0"/>
        <v>5.9879819729594386E-2</v>
      </c>
      <c r="F20" s="19">
        <v>99.85</v>
      </c>
      <c r="G20" s="8">
        <v>5.9740000000000002</v>
      </c>
      <c r="H20" s="38">
        <f t="shared" si="1"/>
        <v>5.9829744616925398</v>
      </c>
    </row>
    <row r="21" spans="1:8" ht="31.5" customHeight="1" x14ac:dyDescent="0.25">
      <c r="A21" s="80"/>
      <c r="B21" s="17" t="s">
        <v>19</v>
      </c>
      <c r="C21" s="51">
        <v>19.88</v>
      </c>
      <c r="D21" s="3"/>
      <c r="E21" s="47">
        <f t="shared" si="0"/>
        <v>0</v>
      </c>
      <c r="F21" s="19">
        <v>19.88</v>
      </c>
      <c r="G21" s="8">
        <v>0</v>
      </c>
      <c r="H21" s="38">
        <f t="shared" si="1"/>
        <v>0</v>
      </c>
    </row>
    <row r="22" spans="1:8" ht="20.25" x14ac:dyDescent="0.25">
      <c r="A22" s="80"/>
      <c r="B22" s="17" t="s">
        <v>20</v>
      </c>
      <c r="C22" s="51">
        <v>5</v>
      </c>
      <c r="D22" s="3">
        <v>3.0000000000000001E-3</v>
      </c>
      <c r="E22" s="47">
        <f t="shared" si="0"/>
        <v>6.0000000000000006E-4</v>
      </c>
      <c r="F22" s="19">
        <v>5</v>
      </c>
      <c r="G22" s="8">
        <v>0</v>
      </c>
      <c r="H22" s="38">
        <f t="shared" si="1"/>
        <v>0</v>
      </c>
    </row>
    <row r="23" spans="1:8" ht="20.25" x14ac:dyDescent="0.25">
      <c r="A23" s="80"/>
      <c r="B23" s="17" t="s">
        <v>21</v>
      </c>
      <c r="C23" s="51">
        <v>5</v>
      </c>
      <c r="D23" s="3"/>
      <c r="E23" s="47">
        <f t="shared" si="0"/>
        <v>0</v>
      </c>
      <c r="F23" s="19">
        <v>5</v>
      </c>
      <c r="G23" s="8">
        <v>0</v>
      </c>
      <c r="H23" s="38">
        <f t="shared" si="1"/>
        <v>0</v>
      </c>
    </row>
    <row r="24" spans="1:8" ht="20.25" x14ac:dyDescent="0.25">
      <c r="A24" s="80"/>
      <c r="B24" s="17" t="s">
        <v>22</v>
      </c>
      <c r="C24" s="51">
        <v>1</v>
      </c>
      <c r="D24" s="3"/>
      <c r="E24" s="47">
        <f t="shared" si="0"/>
        <v>0</v>
      </c>
      <c r="F24" s="19">
        <v>1</v>
      </c>
      <c r="G24" s="8">
        <v>5.0000000000000001E-3</v>
      </c>
      <c r="H24" s="38">
        <f t="shared" si="1"/>
        <v>0.5</v>
      </c>
    </row>
    <row r="25" spans="1:8" ht="45" customHeight="1" x14ac:dyDescent="0.25">
      <c r="A25" s="80"/>
      <c r="B25" s="17" t="s">
        <v>23</v>
      </c>
      <c r="C25" s="51">
        <v>99.59</v>
      </c>
      <c r="D25" s="3">
        <v>4.1529999999999987</v>
      </c>
      <c r="E25" s="47">
        <f t="shared" si="0"/>
        <v>4.1700973993372817E-2</v>
      </c>
      <c r="F25" s="19">
        <v>100</v>
      </c>
      <c r="G25" s="8">
        <v>4.5</v>
      </c>
      <c r="H25" s="38">
        <f t="shared" si="1"/>
        <v>4.5</v>
      </c>
    </row>
    <row r="26" spans="1:8" ht="25.5" customHeight="1" x14ac:dyDescent="0.25">
      <c r="A26" s="18" t="s">
        <v>13</v>
      </c>
      <c r="B26" s="17"/>
      <c r="C26" s="16">
        <f>SUM(C15:C25)</f>
        <v>3588.3919999999998</v>
      </c>
      <c r="D26" s="16">
        <f>SUM(D15:D25)</f>
        <v>99.271999999999991</v>
      </c>
      <c r="E26" s="48">
        <f t="shared" si="0"/>
        <v>2.766475903413005E-2</v>
      </c>
      <c r="F26" s="16">
        <f>F25+F24+F23+F22+F21+F20+F19+F18+F17+F16+F15</f>
        <v>3593.67</v>
      </c>
      <c r="G26" s="16">
        <f>SUM(G15:G25)</f>
        <v>271.13499999999999</v>
      </c>
      <c r="H26" s="42">
        <f t="shared" si="1"/>
        <v>7.5447940406325564</v>
      </c>
    </row>
    <row r="27" spans="1:8" ht="20.25" customHeight="1" x14ac:dyDescent="0.25">
      <c r="A27" s="85" t="s">
        <v>43</v>
      </c>
      <c r="B27" s="17" t="s">
        <v>14</v>
      </c>
      <c r="C27" s="3">
        <v>1145.5</v>
      </c>
      <c r="D27" s="3">
        <v>63.805999999999997</v>
      </c>
      <c r="E27" s="47">
        <f t="shared" si="0"/>
        <v>5.5701440419030988E-2</v>
      </c>
      <c r="F27" s="8">
        <v>1145.5</v>
      </c>
      <c r="G27" s="3">
        <v>142.774</v>
      </c>
      <c r="H27" s="38">
        <f t="shared" si="1"/>
        <v>12.463902226102139</v>
      </c>
    </row>
    <row r="28" spans="1:8" ht="20.25" x14ac:dyDescent="0.25">
      <c r="A28" s="86"/>
      <c r="B28" s="17" t="s">
        <v>15</v>
      </c>
      <c r="C28" s="3">
        <v>259.82000000000005</v>
      </c>
      <c r="D28" s="3">
        <v>9.094000000000003</v>
      </c>
      <c r="E28" s="47">
        <f t="shared" si="0"/>
        <v>3.5001154645523828E-2</v>
      </c>
      <c r="F28" s="8">
        <v>249.82</v>
      </c>
      <c r="G28" s="8">
        <v>17.899000000000001</v>
      </c>
      <c r="H28" s="38">
        <f t="shared" si="1"/>
        <v>7.1647586262108724</v>
      </c>
    </row>
    <row r="29" spans="1:8" ht="47.25" customHeight="1" x14ac:dyDescent="0.25">
      <c r="A29" s="86"/>
      <c r="B29" s="17" t="s">
        <v>16</v>
      </c>
      <c r="C29" s="3">
        <v>229.71999999999997</v>
      </c>
      <c r="D29" s="3">
        <v>9.1029999999999998</v>
      </c>
      <c r="E29" s="47">
        <f t="shared" si="0"/>
        <v>3.9626501828312732E-2</v>
      </c>
      <c r="F29" s="8">
        <v>229.72</v>
      </c>
      <c r="G29" s="8">
        <v>19.989999999999998</v>
      </c>
      <c r="H29" s="38">
        <f t="shared" si="1"/>
        <v>8.7018979627372435</v>
      </c>
    </row>
    <row r="30" spans="1:8" ht="20.25" x14ac:dyDescent="0.25">
      <c r="A30" s="86"/>
      <c r="B30" s="17" t="s">
        <v>17</v>
      </c>
      <c r="C30" s="3">
        <v>498.45099999999996</v>
      </c>
      <c r="D30" s="3">
        <v>22.928999999999995</v>
      </c>
      <c r="E30" s="47">
        <f t="shared" si="0"/>
        <v>4.6000509578674728E-2</v>
      </c>
      <c r="F30" s="8">
        <v>449.45</v>
      </c>
      <c r="G30" s="8">
        <v>34.9</v>
      </c>
      <c r="H30" s="38">
        <f t="shared" si="1"/>
        <v>7.7650461675381015</v>
      </c>
    </row>
    <row r="31" spans="1:8" ht="20.25" x14ac:dyDescent="0.25">
      <c r="A31" s="86"/>
      <c r="B31" s="17" t="s">
        <v>18</v>
      </c>
      <c r="C31" s="51">
        <v>269.77</v>
      </c>
      <c r="D31" s="3">
        <v>8.5299999999999994</v>
      </c>
      <c r="E31" s="47">
        <f t="shared" si="0"/>
        <v>3.1619527745857585E-2</v>
      </c>
      <c r="F31" s="19">
        <v>269.77</v>
      </c>
      <c r="G31" s="8">
        <v>5.3760000000000003</v>
      </c>
      <c r="H31" s="38">
        <f t="shared" si="1"/>
        <v>1.9928086888831229</v>
      </c>
    </row>
    <row r="32" spans="1:8" ht="48.75" customHeight="1" x14ac:dyDescent="0.25">
      <c r="A32" s="86"/>
      <c r="B32" s="17" t="s">
        <v>24</v>
      </c>
      <c r="C32" s="51">
        <v>349.9</v>
      </c>
      <c r="D32" s="3">
        <v>1.3759999999999999</v>
      </c>
      <c r="E32" s="47">
        <f t="shared" si="0"/>
        <v>3.93255215775936E-3</v>
      </c>
      <c r="F32" s="19">
        <v>349.9</v>
      </c>
      <c r="G32" s="19">
        <v>3.145</v>
      </c>
      <c r="H32" s="38">
        <f t="shared" si="1"/>
        <v>0.89882823663903977</v>
      </c>
    </row>
    <row r="33" spans="1:8" ht="20.25" x14ac:dyDescent="0.25">
      <c r="A33" s="86"/>
      <c r="B33" s="17" t="s">
        <v>25</v>
      </c>
      <c r="C33" s="51">
        <v>49.69</v>
      </c>
      <c r="D33" s="3"/>
      <c r="E33" s="47">
        <f t="shared" si="0"/>
        <v>0</v>
      </c>
      <c r="F33" s="19">
        <v>29.69</v>
      </c>
      <c r="G33" s="19">
        <v>4.1000000000000002E-2</v>
      </c>
      <c r="H33" s="38">
        <f t="shared" si="1"/>
        <v>0.13809363422027621</v>
      </c>
    </row>
    <row r="34" spans="1:8" ht="20.25" x14ac:dyDescent="0.25">
      <c r="A34" s="86"/>
      <c r="B34" s="17" t="s">
        <v>19</v>
      </c>
      <c r="C34" s="51">
        <v>1.88</v>
      </c>
      <c r="D34" s="3"/>
      <c r="E34" s="47">
        <f>D34/C34</f>
        <v>0</v>
      </c>
      <c r="F34" s="19">
        <v>1.88</v>
      </c>
      <c r="G34" s="8">
        <v>0</v>
      </c>
      <c r="H34" s="38">
        <f t="shared" si="1"/>
        <v>0</v>
      </c>
    </row>
    <row r="35" spans="1:8" ht="20.25" x14ac:dyDescent="0.25">
      <c r="A35" s="86"/>
      <c r="B35" s="17" t="s">
        <v>20</v>
      </c>
      <c r="C35" s="51">
        <v>49.88</v>
      </c>
      <c r="D35" s="3">
        <v>5.6000000000000001E-2</v>
      </c>
      <c r="E35" s="47">
        <f>D35/C35</f>
        <v>1.1226944667201283E-3</v>
      </c>
      <c r="F35" s="19">
        <v>49.88</v>
      </c>
      <c r="G35" s="8">
        <v>0.35699999999999998</v>
      </c>
      <c r="H35" s="38">
        <f t="shared" si="1"/>
        <v>0.71571772253408172</v>
      </c>
    </row>
    <row r="36" spans="1:8" ht="20.25" x14ac:dyDescent="0.25">
      <c r="A36" s="86"/>
      <c r="B36" s="17" t="s">
        <v>21</v>
      </c>
      <c r="C36" s="51">
        <v>29.88</v>
      </c>
      <c r="D36" s="3">
        <v>0.7380000000000001</v>
      </c>
      <c r="E36" s="47">
        <f t="shared" si="0"/>
        <v>2.4698795180722894E-2</v>
      </c>
      <c r="F36" s="19">
        <v>29.88</v>
      </c>
      <c r="G36" s="8">
        <v>1.071</v>
      </c>
      <c r="H36" s="38">
        <f t="shared" si="1"/>
        <v>3.5843373493975905</v>
      </c>
    </row>
    <row r="37" spans="1:8" ht="20.25" x14ac:dyDescent="0.25">
      <c r="A37" s="86"/>
      <c r="B37" s="17" t="s">
        <v>22</v>
      </c>
      <c r="C37" s="51">
        <v>79.849999999999994</v>
      </c>
      <c r="D37" s="3">
        <v>0.375</v>
      </c>
      <c r="E37" s="47">
        <f t="shared" si="0"/>
        <v>4.6963055729492805E-3</v>
      </c>
      <c r="F37" s="19">
        <v>79.849999999999994</v>
      </c>
      <c r="G37" s="8">
        <v>3.33</v>
      </c>
      <c r="H37" s="38">
        <f t="shared" si="1"/>
        <v>4.1703193487789605</v>
      </c>
    </row>
    <row r="38" spans="1:8" ht="37.5" customHeight="1" x14ac:dyDescent="0.25">
      <c r="A38" s="86"/>
      <c r="B38" s="17" t="s">
        <v>23</v>
      </c>
      <c r="C38" s="51">
        <v>296.39999999999998</v>
      </c>
      <c r="D38" s="3">
        <v>19.997000000000003</v>
      </c>
      <c r="E38" s="47">
        <f t="shared" si="0"/>
        <v>6.7466261808367095E-2</v>
      </c>
      <c r="F38" s="19">
        <v>300</v>
      </c>
      <c r="G38" s="3">
        <v>29.457000000000001</v>
      </c>
      <c r="H38" s="38">
        <f t="shared" si="1"/>
        <v>9.8189999999999991</v>
      </c>
    </row>
    <row r="39" spans="1:8" s="20" customFormat="1" ht="35.25" customHeight="1" x14ac:dyDescent="0.25">
      <c r="A39" s="86"/>
      <c r="B39" s="17" t="s">
        <v>38</v>
      </c>
      <c r="C39" s="51">
        <v>2.86</v>
      </c>
      <c r="D39" s="3">
        <v>4.3999999999999997E-2</v>
      </c>
      <c r="E39" s="47">
        <f t="shared" si="0"/>
        <v>1.5384615384615384E-2</v>
      </c>
      <c r="F39" s="19">
        <v>2.86</v>
      </c>
      <c r="G39" s="8">
        <v>9.9000000000000005E-2</v>
      </c>
      <c r="H39" s="38">
        <f t="shared" si="1"/>
        <v>3.4615384615384617</v>
      </c>
    </row>
    <row r="40" spans="1:8" ht="33" customHeight="1" x14ac:dyDescent="0.25">
      <c r="A40" s="86"/>
      <c r="B40" s="17" t="s">
        <v>27</v>
      </c>
      <c r="C40" s="51">
        <v>60</v>
      </c>
      <c r="D40" s="3"/>
      <c r="E40" s="47">
        <f t="shared" si="0"/>
        <v>0</v>
      </c>
      <c r="F40" s="19">
        <v>60</v>
      </c>
      <c r="G40" s="8">
        <v>1E-3</v>
      </c>
      <c r="H40" s="38">
        <f t="shared" si="1"/>
        <v>1.6666666666666668E-3</v>
      </c>
    </row>
    <row r="41" spans="1:8" s="21" customFormat="1" ht="24" customHeight="1" x14ac:dyDescent="0.25">
      <c r="A41" s="86"/>
      <c r="B41" s="17" t="s">
        <v>28</v>
      </c>
      <c r="C41" s="51">
        <v>70</v>
      </c>
      <c r="D41" s="3">
        <v>3.98</v>
      </c>
      <c r="E41" s="47">
        <f t="shared" si="0"/>
        <v>5.6857142857142856E-2</v>
      </c>
      <c r="F41" s="19">
        <v>70</v>
      </c>
      <c r="G41" s="3">
        <v>6.3689999999999998</v>
      </c>
      <c r="H41" s="38">
        <f t="shared" si="1"/>
        <v>9.0985714285714288</v>
      </c>
    </row>
    <row r="42" spans="1:8" ht="20.25" x14ac:dyDescent="0.25">
      <c r="A42" s="92"/>
      <c r="B42" s="17" t="s">
        <v>41</v>
      </c>
      <c r="C42" s="51">
        <v>9.8800000000000008</v>
      </c>
      <c r="D42" s="3"/>
      <c r="E42" s="47">
        <f>D42/C42</f>
        <v>0</v>
      </c>
      <c r="F42" s="19">
        <v>9.8800000000000008</v>
      </c>
      <c r="G42" s="8">
        <v>0</v>
      </c>
      <c r="H42" s="38">
        <f t="shared" si="1"/>
        <v>0</v>
      </c>
    </row>
    <row r="43" spans="1:8" ht="27" customHeight="1" x14ac:dyDescent="0.25">
      <c r="A43" s="18" t="s">
        <v>13</v>
      </c>
      <c r="B43" s="17"/>
      <c r="C43" s="16">
        <f>SUM(C27:C42)</f>
        <v>3403.4810000000007</v>
      </c>
      <c r="D43" s="16">
        <f>SUM(D27:D42)</f>
        <v>140.02799999999999</v>
      </c>
      <c r="E43" s="48">
        <f t="shared" si="0"/>
        <v>4.1142583137675798E-2</v>
      </c>
      <c r="F43" s="16">
        <f>F42+F41+F40+F39+F38+F37+F36+F35+F34+F33+F32+F31+F30+F29+F28+F27</f>
        <v>3328.0800000000004</v>
      </c>
      <c r="G43" s="16">
        <f>SUM(G27:G42)</f>
        <v>264.80899999999997</v>
      </c>
      <c r="H43" s="42">
        <f t="shared" si="1"/>
        <v>7.9568099324535444</v>
      </c>
    </row>
    <row r="44" spans="1:8" ht="60.75" customHeight="1" x14ac:dyDescent="0.25">
      <c r="A44" s="85" t="s">
        <v>51</v>
      </c>
      <c r="B44" s="22" t="s">
        <v>26</v>
      </c>
      <c r="C44" s="51">
        <v>1.35</v>
      </c>
      <c r="D44" s="3">
        <v>8.0000000000000002E-3</v>
      </c>
      <c r="E44" s="47">
        <f t="shared" si="0"/>
        <v>5.9259259259259256E-3</v>
      </c>
      <c r="F44" s="19">
        <v>1.35</v>
      </c>
      <c r="G44" s="8"/>
      <c r="H44" s="38">
        <f t="shared" si="1"/>
        <v>0</v>
      </c>
    </row>
    <row r="45" spans="1:8" ht="20.25" x14ac:dyDescent="0.25">
      <c r="A45" s="86"/>
      <c r="B45" s="22" t="s">
        <v>29</v>
      </c>
      <c r="C45" s="51">
        <v>11.7</v>
      </c>
      <c r="D45" s="3"/>
      <c r="E45" s="47">
        <f t="shared" si="0"/>
        <v>0</v>
      </c>
      <c r="F45" s="19">
        <v>11.7</v>
      </c>
      <c r="G45" s="8"/>
      <c r="H45" s="38">
        <f t="shared" si="1"/>
        <v>0</v>
      </c>
    </row>
    <row r="46" spans="1:8" ht="20.25" x14ac:dyDescent="0.25">
      <c r="A46" s="86"/>
      <c r="B46" s="22" t="s">
        <v>17</v>
      </c>
      <c r="C46" s="51">
        <v>4.3</v>
      </c>
      <c r="D46" s="3">
        <v>4.8000000000000001E-2</v>
      </c>
      <c r="E46" s="47">
        <f t="shared" si="0"/>
        <v>1.1162790697674419E-2</v>
      </c>
      <c r="F46" s="19">
        <v>4.3</v>
      </c>
      <c r="G46" s="8"/>
      <c r="H46" s="38">
        <f t="shared" si="1"/>
        <v>0</v>
      </c>
    </row>
    <row r="47" spans="1:8" ht="20.25" x14ac:dyDescent="0.25">
      <c r="A47" s="86"/>
      <c r="B47" s="22" t="s">
        <v>30</v>
      </c>
      <c r="C47" s="51">
        <v>0.5</v>
      </c>
      <c r="D47" s="3"/>
      <c r="E47" s="47">
        <f t="shared" si="0"/>
        <v>0</v>
      </c>
      <c r="F47" s="19">
        <v>0.5</v>
      </c>
      <c r="G47" s="8"/>
      <c r="H47" s="38">
        <f t="shared" si="1"/>
        <v>0</v>
      </c>
    </row>
    <row r="48" spans="1:8" ht="20.25" x14ac:dyDescent="0.25">
      <c r="A48" s="86"/>
      <c r="B48" s="22" t="s">
        <v>20</v>
      </c>
      <c r="C48" s="51">
        <v>0.5</v>
      </c>
      <c r="D48" s="3"/>
      <c r="E48" s="47">
        <f t="shared" si="0"/>
        <v>0</v>
      </c>
      <c r="F48" s="19">
        <v>0.5</v>
      </c>
      <c r="G48" s="8"/>
      <c r="H48" s="38">
        <f t="shared" si="1"/>
        <v>0</v>
      </c>
    </row>
    <row r="49" spans="1:18" ht="20.25" x14ac:dyDescent="0.25">
      <c r="A49" s="86"/>
      <c r="B49" s="22" t="s">
        <v>14</v>
      </c>
      <c r="C49" s="51">
        <v>0.5</v>
      </c>
      <c r="D49" s="3"/>
      <c r="E49" s="47">
        <f t="shared" si="0"/>
        <v>0</v>
      </c>
      <c r="F49" s="19">
        <v>0.5</v>
      </c>
      <c r="G49" s="8"/>
      <c r="H49" s="38">
        <f t="shared" si="1"/>
        <v>0</v>
      </c>
    </row>
    <row r="50" spans="1:18" ht="20.25" x14ac:dyDescent="0.25">
      <c r="A50" s="86"/>
      <c r="B50" s="22" t="s">
        <v>21</v>
      </c>
      <c r="C50" s="51">
        <v>0.5</v>
      </c>
      <c r="D50" s="3">
        <v>0.02</v>
      </c>
      <c r="E50" s="47">
        <f t="shared" si="0"/>
        <v>0.04</v>
      </c>
      <c r="F50" s="19">
        <v>0.5</v>
      </c>
      <c r="G50" s="8"/>
      <c r="H50" s="38">
        <f t="shared" si="1"/>
        <v>0</v>
      </c>
      <c r="I50" s="23"/>
      <c r="J50" s="84"/>
      <c r="K50" s="84"/>
      <c r="L50" s="81"/>
      <c r="M50" s="81"/>
      <c r="N50" s="23"/>
    </row>
    <row r="51" spans="1:18" ht="20.25" x14ac:dyDescent="0.25">
      <c r="A51" s="86"/>
      <c r="B51" s="22" t="s">
        <v>19</v>
      </c>
      <c r="C51" s="51">
        <v>0.95</v>
      </c>
      <c r="D51" s="3"/>
      <c r="E51" s="47">
        <f t="shared" si="0"/>
        <v>0</v>
      </c>
      <c r="F51" s="19">
        <v>0.95</v>
      </c>
      <c r="G51" s="8"/>
      <c r="H51" s="38">
        <f t="shared" si="1"/>
        <v>0</v>
      </c>
      <c r="I51" s="23"/>
      <c r="J51" s="46"/>
      <c r="K51" s="46"/>
      <c r="L51" s="44"/>
      <c r="M51" s="44"/>
      <c r="N51" s="23"/>
    </row>
    <row r="52" spans="1:18" ht="25.5" customHeight="1" x14ac:dyDescent="0.25">
      <c r="A52" s="86"/>
      <c r="B52" s="22" t="s">
        <v>18</v>
      </c>
      <c r="C52" s="51">
        <v>5.0999999999999996</v>
      </c>
      <c r="D52" s="3">
        <v>3.5999999999999997E-2</v>
      </c>
      <c r="E52" s="47">
        <f t="shared" si="0"/>
        <v>7.058823529411765E-3</v>
      </c>
      <c r="F52" s="19">
        <v>5.0999999999999996</v>
      </c>
      <c r="G52" s="8"/>
      <c r="H52" s="38">
        <f t="shared" si="1"/>
        <v>0</v>
      </c>
    </row>
    <row r="53" spans="1:18" ht="33" customHeight="1" x14ac:dyDescent="0.25">
      <c r="A53" s="18" t="s">
        <v>13</v>
      </c>
      <c r="B53" s="24"/>
      <c r="C53" s="25">
        <f t="shared" ref="C53" si="2">SUM(C44:C52)</f>
        <v>25.4</v>
      </c>
      <c r="D53" s="26">
        <f t="shared" ref="D53" si="3">SUM(D44:D52)</f>
        <v>0.11199999999999999</v>
      </c>
      <c r="E53" s="49">
        <f>D53/C53</f>
        <v>4.4094488188976379E-3</v>
      </c>
      <c r="F53" s="25">
        <f>F52+F51+F50+F49+F48+F47+F46+F45+F44</f>
        <v>25.400000000000002</v>
      </c>
      <c r="G53" s="26"/>
      <c r="H53" s="38">
        <f t="shared" si="1"/>
        <v>0</v>
      </c>
    </row>
    <row r="54" spans="1:18" ht="45.75" customHeight="1" x14ac:dyDescent="0.25">
      <c r="A54" s="27" t="s">
        <v>13</v>
      </c>
      <c r="B54" s="24"/>
      <c r="C54" s="25">
        <f>C53+C43+C26+C14</f>
        <v>76995.145000000004</v>
      </c>
      <c r="D54" s="26">
        <f>D14+D26+D43</f>
        <v>14249.057999999999</v>
      </c>
      <c r="E54" s="49">
        <f>D54/C54</f>
        <v>0.18506436996774275</v>
      </c>
      <c r="F54" s="25">
        <f>F43+F53+F26+F14</f>
        <v>78458.45</v>
      </c>
      <c r="G54" s="26">
        <f>G43+G26+G14+G53</f>
        <v>10202.038</v>
      </c>
      <c r="H54" s="42">
        <f>G54/F54*100</f>
        <v>13.00310928905682</v>
      </c>
      <c r="I54" s="50"/>
    </row>
    <row r="55" spans="1:18" ht="31.5" customHeight="1" x14ac:dyDescent="0.25">
      <c r="A55" s="87" t="s">
        <v>61</v>
      </c>
      <c r="B55" s="88"/>
      <c r="C55" s="28"/>
      <c r="D55" s="28"/>
      <c r="E55" s="28"/>
      <c r="F55" s="28"/>
      <c r="G55" s="28"/>
      <c r="H55" s="29"/>
    </row>
    <row r="56" spans="1:18" ht="66.75" customHeight="1" x14ac:dyDescent="0.25">
      <c r="A56" s="91" t="s">
        <v>64</v>
      </c>
      <c r="B56" s="91"/>
      <c r="C56" s="30" t="s">
        <v>53</v>
      </c>
      <c r="D56" s="43" t="s">
        <v>31</v>
      </c>
      <c r="E56" s="31"/>
      <c r="F56" s="32"/>
      <c r="G56" s="33"/>
      <c r="H56" s="31"/>
    </row>
    <row r="57" spans="1:18" ht="34.5" customHeight="1" x14ac:dyDescent="0.25">
      <c r="A57" s="34" t="s">
        <v>32</v>
      </c>
      <c r="B57" s="22">
        <v>73</v>
      </c>
      <c r="C57" s="39">
        <v>72</v>
      </c>
      <c r="D57" s="19"/>
      <c r="E57" s="89" t="s">
        <v>63</v>
      </c>
      <c r="F57" s="89"/>
      <c r="G57" s="89"/>
      <c r="H57" s="90"/>
    </row>
    <row r="58" spans="1:18" ht="31.5" customHeight="1" x14ac:dyDescent="0.35">
      <c r="A58" s="34" t="s">
        <v>33</v>
      </c>
      <c r="B58" s="40">
        <v>104</v>
      </c>
      <c r="C58" s="40">
        <v>65</v>
      </c>
      <c r="D58" s="40">
        <v>40</v>
      </c>
      <c r="E58" s="35" t="s">
        <v>39</v>
      </c>
      <c r="F58" s="35"/>
      <c r="G58" s="35"/>
      <c r="H58" s="35"/>
      <c r="K58" s="83"/>
      <c r="L58" s="83"/>
      <c r="M58" s="83"/>
      <c r="N58" s="83"/>
      <c r="O58" s="83"/>
      <c r="P58" s="83"/>
      <c r="Q58" s="83"/>
      <c r="R58" s="83"/>
    </row>
    <row r="59" spans="1:18" ht="42" customHeight="1" x14ac:dyDescent="0.25">
      <c r="A59" s="34" t="s">
        <v>34</v>
      </c>
      <c r="B59" s="40">
        <v>50</v>
      </c>
      <c r="C59" s="17">
        <v>49</v>
      </c>
      <c r="D59" s="41">
        <v>1</v>
      </c>
      <c r="E59" s="35" t="s">
        <v>65</v>
      </c>
      <c r="F59" s="35"/>
      <c r="G59" s="35"/>
      <c r="H59" s="35"/>
    </row>
    <row r="60" spans="1:18" ht="30" customHeight="1" x14ac:dyDescent="0.25">
      <c r="A60" s="34" t="s">
        <v>35</v>
      </c>
      <c r="B60" s="22"/>
      <c r="C60" s="22"/>
      <c r="D60" s="22"/>
      <c r="E60" s="82" t="s">
        <v>55</v>
      </c>
      <c r="F60" s="82"/>
      <c r="G60" s="82"/>
      <c r="H60" s="82"/>
    </row>
    <row r="61" spans="1:18" ht="40.5" x14ac:dyDescent="0.25">
      <c r="A61" s="34" t="s">
        <v>36</v>
      </c>
      <c r="B61" s="22"/>
      <c r="C61" s="22"/>
      <c r="D61" s="22"/>
    </row>
    <row r="62" spans="1:18" ht="40.5" x14ac:dyDescent="0.25">
      <c r="A62" s="36" t="s">
        <v>42</v>
      </c>
      <c r="B62" s="40">
        <v>3</v>
      </c>
      <c r="C62" s="40"/>
      <c r="D62" s="40">
        <v>3</v>
      </c>
    </row>
    <row r="314" spans="7:7" ht="20.25" x14ac:dyDescent="0.3">
      <c r="G314" s="37" t="s">
        <v>37</v>
      </c>
    </row>
  </sheetData>
  <mergeCells count="17">
    <mergeCell ref="L50:M50"/>
    <mergeCell ref="E60:H60"/>
    <mergeCell ref="K58:R58"/>
    <mergeCell ref="A6:A13"/>
    <mergeCell ref="A15:A25"/>
    <mergeCell ref="J50:K50"/>
    <mergeCell ref="A44:A52"/>
    <mergeCell ref="A55:B55"/>
    <mergeCell ref="E57:H57"/>
    <mergeCell ref="A56:B56"/>
    <mergeCell ref="A27:A42"/>
    <mergeCell ref="A1:H1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8" firstPageNumber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60" zoomScaleNormal="100" workbookViewId="0">
      <selection activeCell="A2" sqref="A2:E2"/>
    </sheetView>
  </sheetViews>
  <sheetFormatPr defaultRowHeight="15" x14ac:dyDescent="0.25"/>
  <cols>
    <col min="1" max="1" width="32.5703125" customWidth="1"/>
    <col min="2" max="2" width="30.5703125" customWidth="1"/>
    <col min="3" max="3" width="18" customWidth="1"/>
    <col min="4" max="4" width="15.7109375" customWidth="1"/>
    <col min="5" max="5" width="14.28515625" customWidth="1"/>
    <col min="6" max="6" width="16.5703125" customWidth="1"/>
    <col min="7" max="7" width="14.5703125" customWidth="1"/>
    <col min="8" max="8" width="14.140625" customWidth="1"/>
  </cols>
  <sheetData>
    <row r="1" spans="1:8" ht="25.5" x14ac:dyDescent="0.25">
      <c r="A1" s="95" t="s">
        <v>0</v>
      </c>
      <c r="B1" s="95"/>
      <c r="C1" s="95"/>
      <c r="D1" s="95"/>
      <c r="E1" s="95"/>
    </row>
    <row r="2" spans="1:8" ht="25.5" x14ac:dyDescent="0.25">
      <c r="A2" s="95" t="s">
        <v>187</v>
      </c>
      <c r="B2" s="95"/>
      <c r="C2" s="95"/>
      <c r="D2" s="95"/>
      <c r="E2" s="95"/>
    </row>
    <row r="4" spans="1:8" ht="20.25" x14ac:dyDescent="0.25">
      <c r="A4" s="93" t="s">
        <v>1</v>
      </c>
      <c r="B4" s="93" t="s">
        <v>2</v>
      </c>
      <c r="C4" s="93">
        <v>2022</v>
      </c>
      <c r="D4" s="93"/>
      <c r="E4" s="93"/>
      <c r="F4" s="94">
        <v>2023</v>
      </c>
      <c r="G4" s="94"/>
      <c r="H4" s="94"/>
    </row>
    <row r="5" spans="1:8" ht="20.25" x14ac:dyDescent="0.25">
      <c r="A5" s="93"/>
      <c r="B5" s="93"/>
      <c r="C5" s="9" t="s">
        <v>3</v>
      </c>
      <c r="D5" s="7" t="s">
        <v>4</v>
      </c>
      <c r="E5" s="9" t="s">
        <v>5</v>
      </c>
      <c r="F5" s="9" t="s">
        <v>3</v>
      </c>
      <c r="G5" s="7" t="s">
        <v>4</v>
      </c>
      <c r="H5" s="9" t="s">
        <v>5</v>
      </c>
    </row>
    <row r="6" spans="1:8" ht="20.25" x14ac:dyDescent="0.25">
      <c r="A6" s="93" t="s">
        <v>54</v>
      </c>
      <c r="B6" s="1" t="s">
        <v>45</v>
      </c>
      <c r="C6" s="3">
        <v>1</v>
      </c>
      <c r="D6" s="3"/>
      <c r="E6" s="5">
        <f t="shared" ref="E6:E20" si="0">D6/C6</f>
        <v>0</v>
      </c>
      <c r="F6" s="3">
        <v>1</v>
      </c>
      <c r="G6" s="11"/>
      <c r="H6" s="13"/>
    </row>
    <row r="7" spans="1:8" ht="20.25" x14ac:dyDescent="0.25">
      <c r="A7" s="93"/>
      <c r="B7" s="1" t="s">
        <v>17</v>
      </c>
      <c r="C7" s="10">
        <v>26</v>
      </c>
      <c r="D7" s="3"/>
      <c r="E7" s="5">
        <f t="shared" si="0"/>
        <v>0</v>
      </c>
      <c r="F7" s="10">
        <v>26</v>
      </c>
      <c r="G7" s="14">
        <v>0.13600000000000001</v>
      </c>
      <c r="H7" s="13"/>
    </row>
    <row r="8" spans="1:8" ht="20.25" x14ac:dyDescent="0.25">
      <c r="A8" s="93"/>
      <c r="B8" s="1" t="s">
        <v>46</v>
      </c>
      <c r="C8" s="10">
        <v>0.5</v>
      </c>
      <c r="D8" s="3"/>
      <c r="E8" s="5">
        <f t="shared" si="0"/>
        <v>0</v>
      </c>
      <c r="F8" s="10">
        <v>0.5</v>
      </c>
      <c r="G8" s="14">
        <v>6.0000000000000001E-3</v>
      </c>
      <c r="H8" s="13"/>
    </row>
    <row r="9" spans="1:8" ht="20.25" x14ac:dyDescent="0.25">
      <c r="A9" s="93"/>
      <c r="B9" s="1" t="s">
        <v>47</v>
      </c>
      <c r="C9" s="10">
        <v>0.5</v>
      </c>
      <c r="D9" s="3"/>
      <c r="E9" s="5">
        <f t="shared" si="0"/>
        <v>0</v>
      </c>
      <c r="F9" s="10">
        <v>0.5</v>
      </c>
      <c r="G9" s="14">
        <v>3.4000000000000002E-2</v>
      </c>
      <c r="H9" s="13"/>
    </row>
    <row r="10" spans="1:8" ht="20.25" x14ac:dyDescent="0.25">
      <c r="A10" s="93"/>
      <c r="B10" s="1" t="s">
        <v>48</v>
      </c>
      <c r="C10" s="10">
        <v>0.5</v>
      </c>
      <c r="D10" s="3"/>
      <c r="E10" s="5">
        <f t="shared" si="0"/>
        <v>0</v>
      </c>
      <c r="F10" s="10">
        <v>0.5</v>
      </c>
      <c r="G10" s="11"/>
      <c r="H10" s="13"/>
    </row>
    <row r="11" spans="1:8" ht="20.25" x14ac:dyDescent="0.25">
      <c r="A11" s="93"/>
      <c r="B11" s="1" t="s">
        <v>49</v>
      </c>
      <c r="C11" s="10">
        <v>10.199999999999999</v>
      </c>
      <c r="D11" s="3"/>
      <c r="E11" s="5">
        <f t="shared" si="0"/>
        <v>0</v>
      </c>
      <c r="F11" s="10">
        <v>10.199999999999999</v>
      </c>
      <c r="G11" s="14">
        <v>5.1999999999999998E-2</v>
      </c>
      <c r="H11" s="13"/>
    </row>
    <row r="12" spans="1:8" ht="20.25" x14ac:dyDescent="0.25">
      <c r="A12" s="93"/>
      <c r="B12" s="1" t="s">
        <v>14</v>
      </c>
      <c r="C12" s="10">
        <v>7</v>
      </c>
      <c r="D12" s="3"/>
      <c r="E12" s="5">
        <f t="shared" si="0"/>
        <v>0</v>
      </c>
      <c r="F12" s="10">
        <v>7</v>
      </c>
      <c r="G12" s="14">
        <v>0.249</v>
      </c>
      <c r="H12" s="13"/>
    </row>
    <row r="13" spans="1:8" ht="20.25" x14ac:dyDescent="0.25">
      <c r="A13" s="93"/>
      <c r="B13" s="1" t="s">
        <v>50</v>
      </c>
      <c r="C13" s="10">
        <v>1.4</v>
      </c>
      <c r="D13" s="3"/>
      <c r="E13" s="5">
        <f t="shared" si="0"/>
        <v>0</v>
      </c>
      <c r="F13" s="10">
        <v>1.4</v>
      </c>
      <c r="G13" s="11"/>
      <c r="H13" s="13"/>
    </row>
    <row r="14" spans="1:8" ht="20.25" x14ac:dyDescent="0.25">
      <c r="A14" s="93"/>
      <c r="B14" s="1" t="s">
        <v>30</v>
      </c>
      <c r="C14" s="10">
        <v>0.5</v>
      </c>
      <c r="D14" s="3"/>
      <c r="E14" s="5">
        <f t="shared" si="0"/>
        <v>0</v>
      </c>
      <c r="F14" s="10">
        <v>0.5</v>
      </c>
      <c r="G14" s="14">
        <v>1.0999999999999999E-2</v>
      </c>
      <c r="H14" s="13"/>
    </row>
    <row r="15" spans="1:8" ht="20.25" x14ac:dyDescent="0.25">
      <c r="A15" s="93"/>
      <c r="B15" s="1" t="s">
        <v>15</v>
      </c>
      <c r="C15" s="10">
        <v>1.5</v>
      </c>
      <c r="D15" s="3"/>
      <c r="E15" s="5">
        <f t="shared" si="0"/>
        <v>0</v>
      </c>
      <c r="F15" s="10">
        <v>1.5</v>
      </c>
      <c r="G15" s="14"/>
      <c r="H15" s="13"/>
    </row>
    <row r="16" spans="1:8" ht="20.25" x14ac:dyDescent="0.25">
      <c r="A16" s="93"/>
      <c r="B16" s="1" t="s">
        <v>22</v>
      </c>
      <c r="C16" s="10">
        <v>1.85</v>
      </c>
      <c r="D16" s="3"/>
      <c r="E16" s="5">
        <f t="shared" si="0"/>
        <v>0</v>
      </c>
      <c r="F16" s="10">
        <v>1.85</v>
      </c>
      <c r="G16" s="11"/>
      <c r="H16" s="13"/>
    </row>
    <row r="17" spans="1:8" ht="20.25" x14ac:dyDescent="0.25">
      <c r="A17" s="93"/>
      <c r="B17" s="1" t="s">
        <v>20</v>
      </c>
      <c r="C17" s="10">
        <v>5.6</v>
      </c>
      <c r="D17" s="3"/>
      <c r="E17" s="5">
        <f t="shared" si="0"/>
        <v>0</v>
      </c>
      <c r="F17" s="10">
        <v>5.6</v>
      </c>
      <c r="G17" s="14"/>
      <c r="H17" s="13"/>
    </row>
    <row r="18" spans="1:8" ht="20.25" x14ac:dyDescent="0.25">
      <c r="A18" s="93"/>
      <c r="B18" s="1" t="s">
        <v>21</v>
      </c>
      <c r="C18" s="10">
        <v>0.5</v>
      </c>
      <c r="D18" s="3"/>
      <c r="E18" s="5">
        <f t="shared" si="0"/>
        <v>0</v>
      </c>
      <c r="F18" s="10">
        <v>0.5</v>
      </c>
      <c r="G18" s="11"/>
      <c r="H18" s="13"/>
    </row>
    <row r="19" spans="1:8" ht="20.25" x14ac:dyDescent="0.25">
      <c r="A19" s="93"/>
      <c r="B19" s="1" t="s">
        <v>18</v>
      </c>
      <c r="C19" s="10">
        <v>6.85</v>
      </c>
      <c r="D19" s="3"/>
      <c r="E19" s="5">
        <f t="shared" si="0"/>
        <v>0</v>
      </c>
      <c r="F19" s="10">
        <v>6.85</v>
      </c>
      <c r="G19" s="10">
        <v>2.5000000000000001E-2</v>
      </c>
      <c r="H19" s="13"/>
    </row>
    <row r="20" spans="1:8" ht="20.25" x14ac:dyDescent="0.25">
      <c r="A20" s="2" t="s">
        <v>13</v>
      </c>
      <c r="B20" s="1"/>
      <c r="C20" s="12">
        <f>SUM(C6:C19)</f>
        <v>63.900000000000006</v>
      </c>
      <c r="D20" s="4"/>
      <c r="E20" s="6">
        <f t="shared" si="0"/>
        <v>0</v>
      </c>
      <c r="F20" s="12">
        <f>SUM(F6:F19)</f>
        <v>63.900000000000006</v>
      </c>
      <c r="G20" s="11">
        <f>SUM(G6:G19)</f>
        <v>0.51300000000000001</v>
      </c>
      <c r="H20" s="13">
        <f>G20/F20*100</f>
        <v>0.80281690140845063</v>
      </c>
    </row>
  </sheetData>
  <mergeCells count="7">
    <mergeCell ref="A6:A19"/>
    <mergeCell ref="F4:H4"/>
    <mergeCell ref="A1:E1"/>
    <mergeCell ref="A2:E2"/>
    <mergeCell ref="A4:A5"/>
    <mergeCell ref="B4:B5"/>
    <mergeCell ref="C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37"/>
  <sheetViews>
    <sheetView workbookViewId="0">
      <selection activeCell="H4" sqref="H4:H1122"/>
    </sheetView>
  </sheetViews>
  <sheetFormatPr defaultRowHeight="15" x14ac:dyDescent="0.25"/>
  <sheetData>
    <row r="1" spans="1:9" x14ac:dyDescent="0.25">
      <c r="A1" s="112" t="s">
        <v>66</v>
      </c>
      <c r="B1" s="112"/>
      <c r="C1" s="112"/>
      <c r="D1" s="112"/>
      <c r="E1" s="112"/>
      <c r="F1" s="122">
        <v>51081.082999999999</v>
      </c>
      <c r="G1" s="122"/>
      <c r="H1" s="72">
        <v>9655.7309999999998</v>
      </c>
      <c r="I1" s="56">
        <v>18.899999999999999</v>
      </c>
    </row>
    <row r="2" spans="1:9" ht="22.5" x14ac:dyDescent="0.25">
      <c r="A2" s="98" t="s">
        <v>67</v>
      </c>
      <c r="B2" s="98"/>
      <c r="C2" s="98"/>
      <c r="D2" s="57">
        <v>5011</v>
      </c>
      <c r="E2" s="58" t="s">
        <v>68</v>
      </c>
      <c r="F2" s="116">
        <v>4361.1260000000002</v>
      </c>
      <c r="G2" s="116"/>
      <c r="H2" s="68">
        <v>944.94</v>
      </c>
      <c r="I2" s="59">
        <v>21.67</v>
      </c>
    </row>
    <row r="3" spans="1:9" x14ac:dyDescent="0.25">
      <c r="A3" s="96" t="s">
        <v>69</v>
      </c>
      <c r="B3" s="96"/>
      <c r="C3" s="96"/>
      <c r="D3" s="96"/>
      <c r="E3" s="96"/>
      <c r="F3" s="105">
        <v>453</v>
      </c>
      <c r="G3" s="105"/>
      <c r="H3" s="55"/>
      <c r="I3" s="55"/>
    </row>
    <row r="4" spans="1:9" x14ac:dyDescent="0.25">
      <c r="A4" s="99">
        <v>6</v>
      </c>
      <c r="B4" s="99"/>
      <c r="C4" s="99"/>
      <c r="D4" s="97" t="s">
        <v>70</v>
      </c>
      <c r="E4" s="97"/>
      <c r="F4" s="103">
        <v>300</v>
      </c>
      <c r="G4" s="103"/>
      <c r="H4" s="54"/>
      <c r="I4" s="54"/>
    </row>
    <row r="5" spans="1:9" hidden="1" x14ac:dyDescent="0.25">
      <c r="A5" s="99">
        <v>173</v>
      </c>
      <c r="B5" s="99"/>
      <c r="C5" s="99"/>
      <c r="D5" s="97" t="s">
        <v>71</v>
      </c>
      <c r="E5" s="97"/>
      <c r="F5" s="103">
        <v>150</v>
      </c>
      <c r="G5" s="103"/>
      <c r="H5" s="54"/>
      <c r="I5" s="54"/>
    </row>
    <row r="6" spans="1:9" hidden="1" x14ac:dyDescent="0.25">
      <c r="A6" s="99">
        <v>477</v>
      </c>
      <c r="B6" s="99"/>
      <c r="C6" s="99"/>
      <c r="D6" s="97" t="s">
        <v>56</v>
      </c>
      <c r="E6" s="97"/>
      <c r="F6" s="107">
        <v>0.5</v>
      </c>
      <c r="G6" s="107"/>
      <c r="H6" s="54"/>
      <c r="I6" s="54"/>
    </row>
    <row r="7" spans="1:9" hidden="1" x14ac:dyDescent="0.25">
      <c r="A7" s="99">
        <v>591</v>
      </c>
      <c r="B7" s="99"/>
      <c r="C7" s="99"/>
      <c r="D7" s="97" t="s">
        <v>72</v>
      </c>
      <c r="E7" s="97"/>
      <c r="F7" s="107">
        <v>0.5</v>
      </c>
      <c r="G7" s="107"/>
      <c r="H7" s="54"/>
      <c r="I7" s="54"/>
    </row>
    <row r="8" spans="1:9" hidden="1" x14ac:dyDescent="0.25">
      <c r="A8" s="99">
        <v>715</v>
      </c>
      <c r="B8" s="99"/>
      <c r="C8" s="99"/>
      <c r="D8" s="97" t="s">
        <v>73</v>
      </c>
      <c r="E8" s="97"/>
      <c r="F8" s="107">
        <v>0.5</v>
      </c>
      <c r="G8" s="107"/>
      <c r="H8" s="54"/>
      <c r="I8" s="54"/>
    </row>
    <row r="9" spans="1:9" hidden="1" x14ac:dyDescent="0.25">
      <c r="A9" s="99">
        <v>717</v>
      </c>
      <c r="B9" s="99"/>
      <c r="C9" s="99"/>
      <c r="D9" s="97" t="s">
        <v>74</v>
      </c>
      <c r="E9" s="97"/>
      <c r="F9" s="103">
        <v>1</v>
      </c>
      <c r="G9" s="103"/>
      <c r="H9" s="54"/>
      <c r="I9" s="54"/>
    </row>
    <row r="10" spans="1:9" hidden="1" x14ac:dyDescent="0.25">
      <c r="A10" s="99">
        <v>721</v>
      </c>
      <c r="B10" s="99"/>
      <c r="C10" s="99"/>
      <c r="D10" s="97" t="s">
        <v>75</v>
      </c>
      <c r="E10" s="97"/>
      <c r="F10" s="107">
        <v>0.5</v>
      </c>
      <c r="G10" s="107"/>
      <c r="H10" s="54"/>
      <c r="I10" s="54"/>
    </row>
    <row r="11" spans="1:9" hidden="1" x14ac:dyDescent="0.25">
      <c r="A11" s="96" t="s">
        <v>76</v>
      </c>
      <c r="B11" s="96"/>
      <c r="C11" s="96"/>
      <c r="D11" s="96"/>
      <c r="E11" s="96"/>
      <c r="F11" s="117">
        <v>3304</v>
      </c>
      <c r="G11" s="117"/>
      <c r="H11" s="66">
        <v>746.08</v>
      </c>
      <c r="I11" s="52">
        <v>22.58</v>
      </c>
    </row>
    <row r="12" spans="1:9" x14ac:dyDescent="0.25">
      <c r="A12" s="99">
        <v>6</v>
      </c>
      <c r="B12" s="99"/>
      <c r="C12" s="99"/>
      <c r="D12" s="97" t="s">
        <v>70</v>
      </c>
      <c r="E12" s="97"/>
      <c r="F12" s="114">
        <v>2300</v>
      </c>
      <c r="G12" s="114"/>
      <c r="H12" s="65">
        <v>652.30999999999995</v>
      </c>
      <c r="I12" s="53">
        <v>28.36</v>
      </c>
    </row>
    <row r="13" spans="1:9" hidden="1" x14ac:dyDescent="0.25">
      <c r="A13" s="99">
        <v>173</v>
      </c>
      <c r="B13" s="99"/>
      <c r="C13" s="99"/>
      <c r="D13" s="97" t="s">
        <v>71</v>
      </c>
      <c r="E13" s="97"/>
      <c r="F13" s="114">
        <v>1000</v>
      </c>
      <c r="G13" s="114"/>
      <c r="H13" s="65">
        <v>93.02</v>
      </c>
      <c r="I13" s="53">
        <v>9.3000000000000007</v>
      </c>
    </row>
    <row r="14" spans="1:9" hidden="1" x14ac:dyDescent="0.25">
      <c r="A14" s="99">
        <v>477</v>
      </c>
      <c r="B14" s="99"/>
      <c r="C14" s="99"/>
      <c r="D14" s="97" t="s">
        <v>56</v>
      </c>
      <c r="E14" s="97"/>
      <c r="F14" s="107">
        <v>0.5</v>
      </c>
      <c r="G14" s="107"/>
      <c r="H14" s="54"/>
      <c r="I14" s="54"/>
    </row>
    <row r="15" spans="1:9" hidden="1" x14ac:dyDescent="0.25">
      <c r="A15" s="99">
        <v>591</v>
      </c>
      <c r="B15" s="99"/>
      <c r="C15" s="99"/>
      <c r="D15" s="97" t="s">
        <v>72</v>
      </c>
      <c r="E15" s="97"/>
      <c r="F15" s="107">
        <v>0.5</v>
      </c>
      <c r="G15" s="107"/>
      <c r="H15" s="54"/>
      <c r="I15" s="54"/>
    </row>
    <row r="16" spans="1:9" hidden="1" x14ac:dyDescent="0.25">
      <c r="A16" s="99">
        <v>715</v>
      </c>
      <c r="B16" s="99"/>
      <c r="C16" s="99"/>
      <c r="D16" s="97" t="s">
        <v>73</v>
      </c>
      <c r="E16" s="97"/>
      <c r="F16" s="107">
        <v>0.5</v>
      </c>
      <c r="G16" s="107"/>
      <c r="H16" s="54"/>
      <c r="I16" s="54"/>
    </row>
    <row r="17" spans="1:9" hidden="1" x14ac:dyDescent="0.25">
      <c r="A17" s="99">
        <v>717</v>
      </c>
      <c r="B17" s="99"/>
      <c r="C17" s="99"/>
      <c r="D17" s="97" t="s">
        <v>74</v>
      </c>
      <c r="E17" s="97"/>
      <c r="F17" s="103">
        <v>2</v>
      </c>
      <c r="G17" s="103"/>
      <c r="H17" s="65">
        <v>0.48</v>
      </c>
      <c r="I17" s="53">
        <v>24</v>
      </c>
    </row>
    <row r="18" spans="1:9" hidden="1" x14ac:dyDescent="0.25">
      <c r="A18" s="99">
        <v>721</v>
      </c>
      <c r="B18" s="99"/>
      <c r="C18" s="99"/>
      <c r="D18" s="97" t="s">
        <v>75</v>
      </c>
      <c r="E18" s="97"/>
      <c r="F18" s="107">
        <v>0.5</v>
      </c>
      <c r="G18" s="107"/>
      <c r="H18" s="65">
        <v>0.27</v>
      </c>
      <c r="I18" s="53">
        <v>54</v>
      </c>
    </row>
    <row r="19" spans="1:9" hidden="1" x14ac:dyDescent="0.25">
      <c r="A19" s="96" t="s">
        <v>77</v>
      </c>
      <c r="B19" s="96"/>
      <c r="C19" s="96"/>
      <c r="D19" s="96"/>
      <c r="E19" s="96"/>
      <c r="F19" s="102">
        <v>604.12599999999998</v>
      </c>
      <c r="G19" s="102"/>
      <c r="H19" s="66">
        <v>198.86</v>
      </c>
      <c r="I19" s="52">
        <v>32.92</v>
      </c>
    </row>
    <row r="20" spans="1:9" x14ac:dyDescent="0.25">
      <c r="A20" s="99">
        <v>6</v>
      </c>
      <c r="B20" s="99"/>
      <c r="C20" s="99"/>
      <c r="D20" s="97" t="s">
        <v>70</v>
      </c>
      <c r="E20" s="97"/>
      <c r="F20" s="103">
        <v>300</v>
      </c>
      <c r="G20" s="103"/>
      <c r="H20" s="65">
        <v>80.02</v>
      </c>
      <c r="I20" s="53">
        <v>26.67</v>
      </c>
    </row>
    <row r="21" spans="1:9" hidden="1" x14ac:dyDescent="0.25">
      <c r="A21" s="99">
        <v>173</v>
      </c>
      <c r="B21" s="99"/>
      <c r="C21" s="99"/>
      <c r="D21" s="97" t="s">
        <v>71</v>
      </c>
      <c r="E21" s="97"/>
      <c r="F21" s="100">
        <v>300.12599999999998</v>
      </c>
      <c r="G21" s="100"/>
      <c r="H21" s="65">
        <v>118.78</v>
      </c>
      <c r="I21" s="53">
        <v>39.58</v>
      </c>
    </row>
    <row r="22" spans="1:9" hidden="1" x14ac:dyDescent="0.25">
      <c r="A22" s="99">
        <v>477</v>
      </c>
      <c r="B22" s="99"/>
      <c r="C22" s="99"/>
      <c r="D22" s="97" t="s">
        <v>56</v>
      </c>
      <c r="E22" s="97"/>
      <c r="F22" s="107">
        <v>0.5</v>
      </c>
      <c r="G22" s="107"/>
      <c r="H22" s="54"/>
      <c r="I22" s="54"/>
    </row>
    <row r="23" spans="1:9" hidden="1" x14ac:dyDescent="0.25">
      <c r="A23" s="99">
        <v>591</v>
      </c>
      <c r="B23" s="99"/>
      <c r="C23" s="99"/>
      <c r="D23" s="97" t="s">
        <v>72</v>
      </c>
      <c r="E23" s="97"/>
      <c r="F23" s="107">
        <v>0.5</v>
      </c>
      <c r="G23" s="107"/>
      <c r="H23" s="54"/>
      <c r="I23" s="54"/>
    </row>
    <row r="24" spans="1:9" hidden="1" x14ac:dyDescent="0.25">
      <c r="A24" s="99">
        <v>715</v>
      </c>
      <c r="B24" s="99"/>
      <c r="C24" s="99"/>
      <c r="D24" s="97" t="s">
        <v>73</v>
      </c>
      <c r="E24" s="97"/>
      <c r="F24" s="107">
        <v>0.5</v>
      </c>
      <c r="G24" s="107"/>
      <c r="H24" s="54"/>
      <c r="I24" s="54"/>
    </row>
    <row r="25" spans="1:9" hidden="1" x14ac:dyDescent="0.25">
      <c r="A25" s="99">
        <v>717</v>
      </c>
      <c r="B25" s="99"/>
      <c r="C25" s="99"/>
      <c r="D25" s="97" t="s">
        <v>74</v>
      </c>
      <c r="E25" s="97"/>
      <c r="F25" s="103">
        <v>2</v>
      </c>
      <c r="G25" s="103"/>
      <c r="H25" s="65">
        <v>0.06</v>
      </c>
      <c r="I25" s="53">
        <v>3</v>
      </c>
    </row>
    <row r="26" spans="1:9" hidden="1" x14ac:dyDescent="0.25">
      <c r="A26" s="99">
        <v>721</v>
      </c>
      <c r="B26" s="99"/>
      <c r="C26" s="99"/>
      <c r="D26" s="97" t="s">
        <v>75</v>
      </c>
      <c r="E26" s="97"/>
      <c r="F26" s="107">
        <v>0.5</v>
      </c>
      <c r="G26" s="107"/>
      <c r="H26" s="54"/>
      <c r="I26" s="54"/>
    </row>
    <row r="27" spans="1:9" ht="22.5" hidden="1" x14ac:dyDescent="0.25">
      <c r="A27" s="98" t="s">
        <v>78</v>
      </c>
      <c r="B27" s="98"/>
      <c r="C27" s="98"/>
      <c r="D27" s="57">
        <v>5042</v>
      </c>
      <c r="E27" s="58" t="s">
        <v>79</v>
      </c>
      <c r="F27" s="108">
        <v>939.30100000000004</v>
      </c>
      <c r="G27" s="108"/>
      <c r="H27" s="70">
        <v>204.298</v>
      </c>
      <c r="I27" s="59">
        <v>21.75</v>
      </c>
    </row>
    <row r="28" spans="1:9" hidden="1" x14ac:dyDescent="0.25">
      <c r="A28" s="96" t="s">
        <v>80</v>
      </c>
      <c r="B28" s="96"/>
      <c r="C28" s="96"/>
      <c r="D28" s="96"/>
      <c r="E28" s="96"/>
      <c r="F28" s="102">
        <v>939.30100000000004</v>
      </c>
      <c r="G28" s="102"/>
      <c r="H28" s="71">
        <v>204.298</v>
      </c>
      <c r="I28" s="52">
        <v>21.75</v>
      </c>
    </row>
    <row r="29" spans="1:9" x14ac:dyDescent="0.25">
      <c r="A29" s="99">
        <v>6</v>
      </c>
      <c r="B29" s="99"/>
      <c r="C29" s="99"/>
      <c r="D29" s="97" t="s">
        <v>70</v>
      </c>
      <c r="E29" s="97"/>
      <c r="F29" s="103">
        <v>630</v>
      </c>
      <c r="G29" s="103"/>
      <c r="H29" s="69">
        <v>178.18700000000001</v>
      </c>
      <c r="I29" s="53">
        <v>28.28</v>
      </c>
    </row>
    <row r="30" spans="1:9" hidden="1" x14ac:dyDescent="0.25">
      <c r="A30" s="99">
        <v>173</v>
      </c>
      <c r="B30" s="99"/>
      <c r="C30" s="99"/>
      <c r="D30" s="97" t="s">
        <v>71</v>
      </c>
      <c r="E30" s="97"/>
      <c r="F30" s="103">
        <v>270</v>
      </c>
      <c r="G30" s="103"/>
      <c r="H30" s="69">
        <v>26.056000000000001</v>
      </c>
      <c r="I30" s="53">
        <v>9.65</v>
      </c>
    </row>
    <row r="31" spans="1:9" hidden="1" x14ac:dyDescent="0.25">
      <c r="A31" s="99">
        <v>477</v>
      </c>
      <c r="B31" s="99"/>
      <c r="C31" s="99"/>
      <c r="D31" s="97" t="s">
        <v>56</v>
      </c>
      <c r="E31" s="97"/>
      <c r="F31" s="107">
        <v>0.5</v>
      </c>
      <c r="G31" s="107"/>
      <c r="H31" s="54"/>
      <c r="I31" s="54"/>
    </row>
    <row r="32" spans="1:9" hidden="1" x14ac:dyDescent="0.25">
      <c r="A32" s="99">
        <v>591</v>
      </c>
      <c r="B32" s="99"/>
      <c r="C32" s="99"/>
      <c r="D32" s="97" t="s">
        <v>72</v>
      </c>
      <c r="E32" s="97"/>
      <c r="F32" s="107">
        <v>0.3</v>
      </c>
      <c r="G32" s="107"/>
      <c r="H32" s="54"/>
      <c r="I32" s="54"/>
    </row>
    <row r="33" spans="1:9" hidden="1" x14ac:dyDescent="0.25">
      <c r="A33" s="99">
        <v>715</v>
      </c>
      <c r="B33" s="99"/>
      <c r="C33" s="99"/>
      <c r="D33" s="97" t="s">
        <v>73</v>
      </c>
      <c r="E33" s="97"/>
      <c r="F33" s="107">
        <v>0.5</v>
      </c>
      <c r="G33" s="107"/>
      <c r="H33" s="54"/>
      <c r="I33" s="54"/>
    </row>
    <row r="34" spans="1:9" hidden="1" x14ac:dyDescent="0.25">
      <c r="A34" s="99">
        <v>717</v>
      </c>
      <c r="B34" s="99"/>
      <c r="C34" s="99"/>
      <c r="D34" s="97" t="s">
        <v>74</v>
      </c>
      <c r="E34" s="97"/>
      <c r="F34" s="100">
        <v>37.500999999999998</v>
      </c>
      <c r="G34" s="100"/>
      <c r="H34" s="69">
        <v>5.5E-2</v>
      </c>
      <c r="I34" s="53">
        <v>0.15</v>
      </c>
    </row>
    <row r="35" spans="1:9" hidden="1" x14ac:dyDescent="0.25">
      <c r="A35" s="99">
        <v>721</v>
      </c>
      <c r="B35" s="99"/>
      <c r="C35" s="99"/>
      <c r="D35" s="97" t="s">
        <v>75</v>
      </c>
      <c r="E35" s="97"/>
      <c r="F35" s="107">
        <v>0.5</v>
      </c>
      <c r="G35" s="107"/>
      <c r="H35" s="54"/>
      <c r="I35" s="54"/>
    </row>
    <row r="36" spans="1:9" ht="22.5" hidden="1" x14ac:dyDescent="0.25">
      <c r="A36" s="98" t="s">
        <v>81</v>
      </c>
      <c r="B36" s="98"/>
      <c r="C36" s="98"/>
      <c r="D36" s="57">
        <v>5125</v>
      </c>
      <c r="E36" s="58" t="s">
        <v>82</v>
      </c>
      <c r="F36" s="121">
        <v>1074.7</v>
      </c>
      <c r="G36" s="121"/>
      <c r="H36" s="70">
        <v>275.14400000000001</v>
      </c>
      <c r="I36" s="59">
        <v>25.6</v>
      </c>
    </row>
    <row r="37" spans="1:9" hidden="1" x14ac:dyDescent="0.25">
      <c r="A37" s="96" t="s">
        <v>83</v>
      </c>
      <c r="B37" s="96"/>
      <c r="C37" s="96"/>
      <c r="D37" s="96"/>
      <c r="E37" s="96"/>
      <c r="F37" s="106">
        <v>311.89999999999998</v>
      </c>
      <c r="G37" s="106"/>
      <c r="H37" s="66">
        <v>43.79</v>
      </c>
      <c r="I37" s="52">
        <v>14.04</v>
      </c>
    </row>
    <row r="38" spans="1:9" x14ac:dyDescent="0.25">
      <c r="A38" s="99">
        <v>6</v>
      </c>
      <c r="B38" s="99"/>
      <c r="C38" s="99"/>
      <c r="D38" s="97" t="s">
        <v>70</v>
      </c>
      <c r="E38" s="97"/>
      <c r="F38" s="103">
        <v>100</v>
      </c>
      <c r="G38" s="103"/>
      <c r="H38" s="69">
        <v>17.498000000000001</v>
      </c>
      <c r="I38" s="53">
        <v>17.5</v>
      </c>
    </row>
    <row r="39" spans="1:9" hidden="1" x14ac:dyDescent="0.25">
      <c r="A39" s="99">
        <v>173</v>
      </c>
      <c r="B39" s="99"/>
      <c r="C39" s="99"/>
      <c r="D39" s="97" t="s">
        <v>71</v>
      </c>
      <c r="E39" s="97"/>
      <c r="F39" s="103">
        <v>150</v>
      </c>
      <c r="G39" s="103"/>
      <c r="H39" s="69">
        <v>26.091999999999999</v>
      </c>
      <c r="I39" s="53">
        <v>17.39</v>
      </c>
    </row>
    <row r="40" spans="1:9" hidden="1" x14ac:dyDescent="0.25">
      <c r="A40" s="99">
        <v>477</v>
      </c>
      <c r="B40" s="99"/>
      <c r="C40" s="99"/>
      <c r="D40" s="97" t="s">
        <v>56</v>
      </c>
      <c r="E40" s="97"/>
      <c r="F40" s="107">
        <v>0.3</v>
      </c>
      <c r="G40" s="107"/>
      <c r="H40" s="54"/>
      <c r="I40" s="54"/>
    </row>
    <row r="41" spans="1:9" hidden="1" x14ac:dyDescent="0.25">
      <c r="A41" s="99">
        <v>591</v>
      </c>
      <c r="B41" s="99"/>
      <c r="C41" s="99"/>
      <c r="D41" s="97" t="s">
        <v>72</v>
      </c>
      <c r="E41" s="97"/>
      <c r="F41" s="103">
        <v>1</v>
      </c>
      <c r="G41" s="103"/>
      <c r="H41" s="54"/>
      <c r="I41" s="54"/>
    </row>
    <row r="42" spans="1:9" hidden="1" x14ac:dyDescent="0.25">
      <c r="A42" s="99">
        <v>715</v>
      </c>
      <c r="B42" s="99"/>
      <c r="C42" s="99"/>
      <c r="D42" s="97" t="s">
        <v>73</v>
      </c>
      <c r="E42" s="97"/>
      <c r="F42" s="107">
        <v>0.3</v>
      </c>
      <c r="G42" s="107"/>
      <c r="H42" s="54"/>
      <c r="I42" s="54"/>
    </row>
    <row r="43" spans="1:9" hidden="1" x14ac:dyDescent="0.25">
      <c r="A43" s="99">
        <v>717</v>
      </c>
      <c r="B43" s="99"/>
      <c r="C43" s="99"/>
      <c r="D43" s="97" t="s">
        <v>74</v>
      </c>
      <c r="E43" s="97"/>
      <c r="F43" s="103">
        <v>60</v>
      </c>
      <c r="G43" s="103"/>
      <c r="H43" s="67">
        <v>0.2</v>
      </c>
      <c r="I43" s="53">
        <v>0.33</v>
      </c>
    </row>
    <row r="44" spans="1:9" hidden="1" x14ac:dyDescent="0.25">
      <c r="A44" s="99">
        <v>721</v>
      </c>
      <c r="B44" s="99"/>
      <c r="C44" s="99"/>
      <c r="D44" s="97" t="s">
        <v>75</v>
      </c>
      <c r="E44" s="97"/>
      <c r="F44" s="107">
        <v>0.3</v>
      </c>
      <c r="G44" s="107"/>
      <c r="H44" s="54"/>
      <c r="I44" s="54"/>
    </row>
    <row r="45" spans="1:9" hidden="1" x14ac:dyDescent="0.25">
      <c r="A45" s="96" t="s">
        <v>84</v>
      </c>
      <c r="B45" s="96"/>
      <c r="C45" s="96"/>
      <c r="D45" s="96"/>
      <c r="E45" s="96"/>
      <c r="F45" s="106">
        <v>311.89999999999998</v>
      </c>
      <c r="G45" s="106"/>
      <c r="H45" s="71">
        <v>65.855000000000004</v>
      </c>
      <c r="I45" s="52">
        <v>21.11</v>
      </c>
    </row>
    <row r="46" spans="1:9" x14ac:dyDescent="0.25">
      <c r="A46" s="99">
        <v>6</v>
      </c>
      <c r="B46" s="99"/>
      <c r="C46" s="99"/>
      <c r="D46" s="97" t="s">
        <v>70</v>
      </c>
      <c r="E46" s="97"/>
      <c r="F46" s="103">
        <v>100</v>
      </c>
      <c r="G46" s="103"/>
      <c r="H46" s="69">
        <v>22.931000000000001</v>
      </c>
      <c r="I46" s="53">
        <v>22.93</v>
      </c>
    </row>
    <row r="47" spans="1:9" hidden="1" x14ac:dyDescent="0.25">
      <c r="A47" s="99">
        <v>173</v>
      </c>
      <c r="B47" s="99"/>
      <c r="C47" s="99"/>
      <c r="D47" s="97" t="s">
        <v>71</v>
      </c>
      <c r="E47" s="97"/>
      <c r="F47" s="103">
        <v>150</v>
      </c>
      <c r="G47" s="103"/>
      <c r="H47" s="69">
        <v>42.881</v>
      </c>
      <c r="I47" s="53">
        <v>28.59</v>
      </c>
    </row>
    <row r="48" spans="1:9" hidden="1" x14ac:dyDescent="0.25">
      <c r="A48" s="99">
        <v>477</v>
      </c>
      <c r="B48" s="99"/>
      <c r="C48" s="99"/>
      <c r="D48" s="97" t="s">
        <v>56</v>
      </c>
      <c r="E48" s="97"/>
      <c r="F48" s="107">
        <v>0.3</v>
      </c>
      <c r="G48" s="107"/>
      <c r="H48" s="54"/>
      <c r="I48" s="54"/>
    </row>
    <row r="49" spans="1:9" hidden="1" x14ac:dyDescent="0.25">
      <c r="A49" s="99">
        <v>591</v>
      </c>
      <c r="B49" s="99"/>
      <c r="C49" s="99"/>
      <c r="D49" s="97" t="s">
        <v>72</v>
      </c>
      <c r="E49" s="97"/>
      <c r="F49" s="103">
        <v>1</v>
      </c>
      <c r="G49" s="103"/>
      <c r="H49" s="54"/>
      <c r="I49" s="54"/>
    </row>
    <row r="50" spans="1:9" hidden="1" x14ac:dyDescent="0.25">
      <c r="A50" s="99">
        <v>715</v>
      </c>
      <c r="B50" s="99"/>
      <c r="C50" s="99"/>
      <c r="D50" s="97" t="s">
        <v>73</v>
      </c>
      <c r="E50" s="97"/>
      <c r="F50" s="107">
        <v>0.3</v>
      </c>
      <c r="G50" s="107"/>
      <c r="H50" s="54"/>
      <c r="I50" s="54"/>
    </row>
    <row r="51" spans="1:9" hidden="1" x14ac:dyDescent="0.25">
      <c r="A51" s="99">
        <v>717</v>
      </c>
      <c r="B51" s="99"/>
      <c r="C51" s="99"/>
      <c r="D51" s="97" t="s">
        <v>74</v>
      </c>
      <c r="E51" s="97"/>
      <c r="F51" s="103">
        <v>60</v>
      </c>
      <c r="G51" s="103"/>
      <c r="H51" s="69">
        <v>4.2999999999999997E-2</v>
      </c>
      <c r="I51" s="53">
        <v>7.0000000000000007E-2</v>
      </c>
    </row>
    <row r="52" spans="1:9" hidden="1" x14ac:dyDescent="0.25">
      <c r="A52" s="99">
        <v>721</v>
      </c>
      <c r="B52" s="99"/>
      <c r="C52" s="99"/>
      <c r="D52" s="97" t="s">
        <v>75</v>
      </c>
      <c r="E52" s="97"/>
      <c r="F52" s="107">
        <v>0.3</v>
      </c>
      <c r="G52" s="107"/>
      <c r="H52" s="54"/>
      <c r="I52" s="54"/>
    </row>
    <row r="53" spans="1:9" hidden="1" x14ac:dyDescent="0.25">
      <c r="A53" s="96" t="s">
        <v>85</v>
      </c>
      <c r="B53" s="96"/>
      <c r="C53" s="96"/>
      <c r="D53" s="96"/>
      <c r="E53" s="96"/>
      <c r="F53" s="106">
        <v>450.9</v>
      </c>
      <c r="G53" s="106"/>
      <c r="H53" s="71">
        <v>165.499</v>
      </c>
      <c r="I53" s="52">
        <v>36.700000000000003</v>
      </c>
    </row>
    <row r="54" spans="1:9" x14ac:dyDescent="0.25">
      <c r="A54" s="99">
        <v>6</v>
      </c>
      <c r="B54" s="99"/>
      <c r="C54" s="99"/>
      <c r="D54" s="97" t="s">
        <v>70</v>
      </c>
      <c r="E54" s="97"/>
      <c r="F54" s="103">
        <v>347</v>
      </c>
      <c r="G54" s="103"/>
      <c r="H54" s="69">
        <v>149.548</v>
      </c>
      <c r="I54" s="53">
        <v>43.1</v>
      </c>
    </row>
    <row r="55" spans="1:9" hidden="1" x14ac:dyDescent="0.25">
      <c r="A55" s="99">
        <v>173</v>
      </c>
      <c r="B55" s="99"/>
      <c r="C55" s="99"/>
      <c r="D55" s="97" t="s">
        <v>71</v>
      </c>
      <c r="E55" s="97"/>
      <c r="F55" s="103">
        <v>70</v>
      </c>
      <c r="G55" s="103"/>
      <c r="H55" s="69">
        <v>15.941000000000001</v>
      </c>
      <c r="I55" s="53">
        <v>22.77</v>
      </c>
    </row>
    <row r="56" spans="1:9" hidden="1" x14ac:dyDescent="0.25">
      <c r="A56" s="99">
        <v>477</v>
      </c>
      <c r="B56" s="99"/>
      <c r="C56" s="99"/>
      <c r="D56" s="97" t="s">
        <v>56</v>
      </c>
      <c r="E56" s="97"/>
      <c r="F56" s="107">
        <v>0.3</v>
      </c>
      <c r="G56" s="107"/>
      <c r="H56" s="54"/>
      <c r="I56" s="54"/>
    </row>
    <row r="57" spans="1:9" hidden="1" x14ac:dyDescent="0.25">
      <c r="A57" s="99">
        <v>591</v>
      </c>
      <c r="B57" s="99"/>
      <c r="C57" s="99"/>
      <c r="D57" s="97" t="s">
        <v>72</v>
      </c>
      <c r="E57" s="97"/>
      <c r="F57" s="103">
        <v>1</v>
      </c>
      <c r="G57" s="103"/>
      <c r="H57" s="54"/>
      <c r="I57" s="54"/>
    </row>
    <row r="58" spans="1:9" hidden="1" x14ac:dyDescent="0.25">
      <c r="A58" s="99">
        <v>715</v>
      </c>
      <c r="B58" s="99"/>
      <c r="C58" s="99"/>
      <c r="D58" s="97" t="s">
        <v>73</v>
      </c>
      <c r="E58" s="97"/>
      <c r="F58" s="107">
        <v>0.3</v>
      </c>
      <c r="G58" s="107"/>
      <c r="H58" s="54"/>
      <c r="I58" s="54"/>
    </row>
    <row r="59" spans="1:9" hidden="1" x14ac:dyDescent="0.25">
      <c r="A59" s="99">
        <v>717</v>
      </c>
      <c r="B59" s="99"/>
      <c r="C59" s="99"/>
      <c r="D59" s="97" t="s">
        <v>74</v>
      </c>
      <c r="E59" s="97"/>
      <c r="F59" s="103">
        <v>32</v>
      </c>
      <c r="G59" s="103"/>
      <c r="H59" s="65">
        <v>0.01</v>
      </c>
      <c r="I59" s="53">
        <v>0.03</v>
      </c>
    </row>
    <row r="60" spans="1:9" hidden="1" x14ac:dyDescent="0.25">
      <c r="A60" s="99">
        <v>721</v>
      </c>
      <c r="B60" s="99"/>
      <c r="C60" s="99"/>
      <c r="D60" s="97" t="s">
        <v>75</v>
      </c>
      <c r="E60" s="97"/>
      <c r="F60" s="107">
        <v>0.3</v>
      </c>
      <c r="G60" s="107"/>
      <c r="H60" s="54"/>
      <c r="I60" s="54"/>
    </row>
    <row r="61" spans="1:9" ht="22.5" hidden="1" x14ac:dyDescent="0.25">
      <c r="A61" s="98" t="s">
        <v>86</v>
      </c>
      <c r="B61" s="98"/>
      <c r="C61" s="98"/>
      <c r="D61" s="57">
        <v>5130</v>
      </c>
      <c r="E61" s="58" t="s">
        <v>87</v>
      </c>
      <c r="F61" s="108">
        <v>974.84699999999998</v>
      </c>
      <c r="G61" s="108"/>
      <c r="H61" s="70">
        <v>173.26900000000001</v>
      </c>
      <c r="I61" s="59">
        <v>17.77</v>
      </c>
    </row>
    <row r="62" spans="1:9" hidden="1" x14ac:dyDescent="0.25">
      <c r="A62" s="96" t="s">
        <v>88</v>
      </c>
      <c r="B62" s="96"/>
      <c r="C62" s="96"/>
      <c r="D62" s="96"/>
      <c r="E62" s="96"/>
      <c r="F62" s="102">
        <v>194.96899999999999</v>
      </c>
      <c r="G62" s="102"/>
      <c r="H62" s="66">
        <v>27.85</v>
      </c>
      <c r="I62" s="52">
        <v>14.28</v>
      </c>
    </row>
    <row r="63" spans="1:9" x14ac:dyDescent="0.25">
      <c r="A63" s="99">
        <v>6</v>
      </c>
      <c r="B63" s="99"/>
      <c r="C63" s="99"/>
      <c r="D63" s="97" t="s">
        <v>70</v>
      </c>
      <c r="E63" s="97"/>
      <c r="F63" s="100">
        <v>89.245000000000005</v>
      </c>
      <c r="G63" s="100"/>
      <c r="H63" s="69">
        <v>9.1999999999999998E-2</v>
      </c>
      <c r="I63" s="53">
        <v>0.1</v>
      </c>
    </row>
    <row r="64" spans="1:9" hidden="1" x14ac:dyDescent="0.25">
      <c r="A64" s="99">
        <v>173</v>
      </c>
      <c r="B64" s="99"/>
      <c r="C64" s="99"/>
      <c r="D64" s="97" t="s">
        <v>71</v>
      </c>
      <c r="E64" s="97"/>
      <c r="F64" s="100">
        <v>105.724</v>
      </c>
      <c r="G64" s="100"/>
      <c r="H64" s="69">
        <v>27.757999999999999</v>
      </c>
      <c r="I64" s="53">
        <v>26.26</v>
      </c>
    </row>
    <row r="65" spans="1:9" hidden="1" x14ac:dyDescent="0.25">
      <c r="A65" s="96" t="s">
        <v>89</v>
      </c>
      <c r="B65" s="96"/>
      <c r="C65" s="96"/>
      <c r="D65" s="96"/>
      <c r="E65" s="96"/>
      <c r="F65" s="102">
        <v>194.96899999999999</v>
      </c>
      <c r="G65" s="102"/>
      <c r="H65" s="71">
        <v>50.731999999999999</v>
      </c>
      <c r="I65" s="52">
        <v>26.02</v>
      </c>
    </row>
    <row r="66" spans="1:9" x14ac:dyDescent="0.25">
      <c r="A66" s="99">
        <v>6</v>
      </c>
      <c r="B66" s="99"/>
      <c r="C66" s="99"/>
      <c r="D66" s="97" t="s">
        <v>70</v>
      </c>
      <c r="E66" s="97"/>
      <c r="F66" s="100">
        <v>89.245000000000005</v>
      </c>
      <c r="G66" s="100"/>
      <c r="H66" s="69">
        <v>20.414000000000001</v>
      </c>
      <c r="I66" s="53">
        <v>22.87</v>
      </c>
    </row>
    <row r="67" spans="1:9" hidden="1" x14ac:dyDescent="0.25">
      <c r="A67" s="99">
        <v>173</v>
      </c>
      <c r="B67" s="99"/>
      <c r="C67" s="99"/>
      <c r="D67" s="97" t="s">
        <v>71</v>
      </c>
      <c r="E67" s="97"/>
      <c r="F67" s="100">
        <v>105.724</v>
      </c>
      <c r="G67" s="100"/>
      <c r="H67" s="69">
        <v>30.318000000000001</v>
      </c>
      <c r="I67" s="53">
        <v>28.68</v>
      </c>
    </row>
    <row r="68" spans="1:9" hidden="1" x14ac:dyDescent="0.25">
      <c r="A68" s="96" t="s">
        <v>90</v>
      </c>
      <c r="B68" s="96"/>
      <c r="C68" s="96"/>
      <c r="D68" s="96"/>
      <c r="E68" s="96"/>
      <c r="F68" s="102">
        <v>194.96899999999999</v>
      </c>
      <c r="G68" s="102"/>
      <c r="H68" s="71">
        <v>45.268999999999998</v>
      </c>
      <c r="I68" s="52">
        <v>23.22</v>
      </c>
    </row>
    <row r="69" spans="1:9" x14ac:dyDescent="0.25">
      <c r="A69" s="99">
        <v>6</v>
      </c>
      <c r="B69" s="99"/>
      <c r="C69" s="99"/>
      <c r="D69" s="97" t="s">
        <v>70</v>
      </c>
      <c r="E69" s="97"/>
      <c r="F69" s="100">
        <v>89.245000000000005</v>
      </c>
      <c r="G69" s="100"/>
      <c r="H69" s="69">
        <v>1.601</v>
      </c>
      <c r="I69" s="53">
        <v>1.79</v>
      </c>
    </row>
    <row r="70" spans="1:9" hidden="1" x14ac:dyDescent="0.25">
      <c r="A70" s="99">
        <v>173</v>
      </c>
      <c r="B70" s="99"/>
      <c r="C70" s="99"/>
      <c r="D70" s="97" t="s">
        <v>71</v>
      </c>
      <c r="E70" s="97"/>
      <c r="F70" s="100">
        <v>105.724</v>
      </c>
      <c r="G70" s="100"/>
      <c r="H70" s="69">
        <v>43.667999999999999</v>
      </c>
      <c r="I70" s="53">
        <v>41.3</v>
      </c>
    </row>
    <row r="71" spans="1:9" hidden="1" x14ac:dyDescent="0.25">
      <c r="A71" s="96" t="s">
        <v>91</v>
      </c>
      <c r="B71" s="96"/>
      <c r="C71" s="96"/>
      <c r="D71" s="96"/>
      <c r="E71" s="96"/>
      <c r="F71" s="102">
        <v>194.971</v>
      </c>
      <c r="G71" s="102"/>
      <c r="H71" s="71">
        <v>32.588000000000001</v>
      </c>
      <c r="I71" s="52">
        <v>16.71</v>
      </c>
    </row>
    <row r="72" spans="1:9" x14ac:dyDescent="0.25">
      <c r="A72" s="99">
        <v>6</v>
      </c>
      <c r="B72" s="99"/>
      <c r="C72" s="99"/>
      <c r="D72" s="97" t="s">
        <v>70</v>
      </c>
      <c r="E72" s="97"/>
      <c r="F72" s="100">
        <v>89.245999999999995</v>
      </c>
      <c r="G72" s="100"/>
      <c r="H72" s="54"/>
      <c r="I72" s="54"/>
    </row>
    <row r="73" spans="1:9" hidden="1" x14ac:dyDescent="0.25">
      <c r="A73" s="99">
        <v>173</v>
      </c>
      <c r="B73" s="99"/>
      <c r="C73" s="99"/>
      <c r="D73" s="97" t="s">
        <v>71</v>
      </c>
      <c r="E73" s="97"/>
      <c r="F73" s="100">
        <v>105.72499999999999</v>
      </c>
      <c r="G73" s="100"/>
      <c r="H73" s="69">
        <v>32.588000000000001</v>
      </c>
      <c r="I73" s="53">
        <v>30.82</v>
      </c>
    </row>
    <row r="74" spans="1:9" hidden="1" x14ac:dyDescent="0.25">
      <c r="A74" s="96" t="s">
        <v>92</v>
      </c>
      <c r="B74" s="96"/>
      <c r="C74" s="96"/>
      <c r="D74" s="96"/>
      <c r="E74" s="96"/>
      <c r="F74" s="102">
        <v>194.96899999999999</v>
      </c>
      <c r="G74" s="102"/>
      <c r="H74" s="66">
        <v>16.829999999999998</v>
      </c>
      <c r="I74" s="52">
        <v>8.6300000000000008</v>
      </c>
    </row>
    <row r="75" spans="1:9" x14ac:dyDescent="0.25">
      <c r="A75" s="99">
        <v>6</v>
      </c>
      <c r="B75" s="99"/>
      <c r="C75" s="99"/>
      <c r="D75" s="97" t="s">
        <v>70</v>
      </c>
      <c r="E75" s="97"/>
      <c r="F75" s="100">
        <v>89.245000000000005</v>
      </c>
      <c r="G75" s="100"/>
      <c r="H75" s="69">
        <v>3.3000000000000002E-2</v>
      </c>
      <c r="I75" s="53">
        <v>0.04</v>
      </c>
    </row>
    <row r="76" spans="1:9" hidden="1" x14ac:dyDescent="0.25">
      <c r="A76" s="99">
        <v>173</v>
      </c>
      <c r="B76" s="99"/>
      <c r="C76" s="99"/>
      <c r="D76" s="97" t="s">
        <v>71</v>
      </c>
      <c r="E76" s="97"/>
      <c r="F76" s="100">
        <v>105.724</v>
      </c>
      <c r="G76" s="100"/>
      <c r="H76" s="69">
        <v>16.797000000000001</v>
      </c>
      <c r="I76" s="53">
        <v>15.89</v>
      </c>
    </row>
    <row r="77" spans="1:9" ht="22.5" hidden="1" x14ac:dyDescent="0.25">
      <c r="A77" s="98" t="s">
        <v>93</v>
      </c>
      <c r="B77" s="98"/>
      <c r="C77" s="98"/>
      <c r="D77" s="57">
        <v>5156</v>
      </c>
      <c r="E77" s="58" t="s">
        <v>94</v>
      </c>
      <c r="F77" s="121">
        <v>1092.5</v>
      </c>
      <c r="G77" s="121"/>
      <c r="H77" s="60"/>
      <c r="I77" s="60"/>
    </row>
    <row r="78" spans="1:9" hidden="1" x14ac:dyDescent="0.25">
      <c r="A78" s="96" t="s">
        <v>95</v>
      </c>
      <c r="B78" s="96"/>
      <c r="C78" s="96"/>
      <c r="D78" s="96"/>
      <c r="E78" s="96"/>
      <c r="F78" s="105">
        <v>330</v>
      </c>
      <c r="G78" s="105"/>
      <c r="H78" s="55"/>
      <c r="I78" s="55"/>
    </row>
    <row r="79" spans="1:9" x14ac:dyDescent="0.25">
      <c r="A79" s="99">
        <v>6</v>
      </c>
      <c r="B79" s="99"/>
      <c r="C79" s="99"/>
      <c r="D79" s="97" t="s">
        <v>70</v>
      </c>
      <c r="E79" s="97"/>
      <c r="F79" s="103">
        <v>30</v>
      </c>
      <c r="G79" s="103"/>
      <c r="H79" s="54"/>
      <c r="I79" s="54"/>
    </row>
    <row r="80" spans="1:9" hidden="1" x14ac:dyDescent="0.25">
      <c r="A80" s="99">
        <v>173</v>
      </c>
      <c r="B80" s="99"/>
      <c r="C80" s="99"/>
      <c r="D80" s="97" t="s">
        <v>71</v>
      </c>
      <c r="E80" s="97"/>
      <c r="F80" s="103">
        <v>300</v>
      </c>
      <c r="G80" s="103"/>
      <c r="H80" s="54"/>
      <c r="I80" s="54"/>
    </row>
    <row r="81" spans="1:9" hidden="1" x14ac:dyDescent="0.25">
      <c r="A81" s="96" t="s">
        <v>96</v>
      </c>
      <c r="B81" s="96"/>
      <c r="C81" s="96"/>
      <c r="D81" s="96"/>
      <c r="E81" s="96"/>
      <c r="F81" s="105">
        <v>380</v>
      </c>
      <c r="G81" s="105"/>
      <c r="H81" s="55"/>
      <c r="I81" s="55"/>
    </row>
    <row r="82" spans="1:9" x14ac:dyDescent="0.25">
      <c r="A82" s="99">
        <v>6</v>
      </c>
      <c r="B82" s="99"/>
      <c r="C82" s="99"/>
      <c r="D82" s="97" t="s">
        <v>70</v>
      </c>
      <c r="E82" s="97"/>
      <c r="F82" s="103">
        <v>80</v>
      </c>
      <c r="G82" s="103"/>
      <c r="H82" s="54"/>
      <c r="I82" s="54"/>
    </row>
    <row r="83" spans="1:9" hidden="1" x14ac:dyDescent="0.25">
      <c r="A83" s="99">
        <v>173</v>
      </c>
      <c r="B83" s="99"/>
      <c r="C83" s="99"/>
      <c r="D83" s="97" t="s">
        <v>71</v>
      </c>
      <c r="E83" s="97"/>
      <c r="F83" s="103">
        <v>300</v>
      </c>
      <c r="G83" s="103"/>
      <c r="H83" s="54"/>
      <c r="I83" s="54"/>
    </row>
    <row r="84" spans="1:9" hidden="1" x14ac:dyDescent="0.25">
      <c r="A84" s="96" t="s">
        <v>97</v>
      </c>
      <c r="B84" s="96"/>
      <c r="C84" s="96"/>
      <c r="D84" s="96"/>
      <c r="E84" s="96"/>
      <c r="F84" s="106">
        <v>382.5</v>
      </c>
      <c r="G84" s="106"/>
      <c r="H84" s="55"/>
      <c r="I84" s="55"/>
    </row>
    <row r="85" spans="1:9" x14ac:dyDescent="0.25">
      <c r="A85" s="99">
        <v>6</v>
      </c>
      <c r="B85" s="99"/>
      <c r="C85" s="99"/>
      <c r="D85" s="97" t="s">
        <v>70</v>
      </c>
      <c r="E85" s="97"/>
      <c r="F85" s="103">
        <v>80</v>
      </c>
      <c r="G85" s="103"/>
      <c r="H85" s="54"/>
      <c r="I85" s="54"/>
    </row>
    <row r="86" spans="1:9" hidden="1" x14ac:dyDescent="0.25">
      <c r="A86" s="99">
        <v>173</v>
      </c>
      <c r="B86" s="99"/>
      <c r="C86" s="99"/>
      <c r="D86" s="97" t="s">
        <v>71</v>
      </c>
      <c r="E86" s="97"/>
      <c r="F86" s="103">
        <v>300</v>
      </c>
      <c r="G86" s="103"/>
      <c r="H86" s="54"/>
      <c r="I86" s="54"/>
    </row>
    <row r="87" spans="1:9" hidden="1" x14ac:dyDescent="0.25">
      <c r="A87" s="99">
        <v>477</v>
      </c>
      <c r="B87" s="99"/>
      <c r="C87" s="99"/>
      <c r="D87" s="97" t="s">
        <v>56</v>
      </c>
      <c r="E87" s="97"/>
      <c r="F87" s="103">
        <v>1</v>
      </c>
      <c r="G87" s="103"/>
      <c r="H87" s="54"/>
      <c r="I87" s="54"/>
    </row>
    <row r="88" spans="1:9" hidden="1" x14ac:dyDescent="0.25">
      <c r="A88" s="99">
        <v>591</v>
      </c>
      <c r="B88" s="99"/>
      <c r="C88" s="99"/>
      <c r="D88" s="97" t="s">
        <v>72</v>
      </c>
      <c r="E88" s="97"/>
      <c r="F88" s="107">
        <v>0.5</v>
      </c>
      <c r="G88" s="107"/>
      <c r="H88" s="54"/>
      <c r="I88" s="54"/>
    </row>
    <row r="89" spans="1:9" hidden="1" x14ac:dyDescent="0.25">
      <c r="A89" s="99">
        <v>715</v>
      </c>
      <c r="B89" s="99"/>
      <c r="C89" s="99"/>
      <c r="D89" s="97" t="s">
        <v>73</v>
      </c>
      <c r="E89" s="97"/>
      <c r="F89" s="107">
        <v>0.5</v>
      </c>
      <c r="G89" s="107"/>
      <c r="H89" s="54"/>
      <c r="I89" s="54"/>
    </row>
    <row r="90" spans="1:9" hidden="1" x14ac:dyDescent="0.25">
      <c r="A90" s="99">
        <v>721</v>
      </c>
      <c r="B90" s="99"/>
      <c r="C90" s="99"/>
      <c r="D90" s="97" t="s">
        <v>75</v>
      </c>
      <c r="E90" s="97"/>
      <c r="F90" s="107">
        <v>0.5</v>
      </c>
      <c r="G90" s="107"/>
      <c r="H90" s="54"/>
      <c r="I90" s="54"/>
    </row>
    <row r="91" spans="1:9" ht="22.5" hidden="1" x14ac:dyDescent="0.25">
      <c r="A91" s="98" t="s">
        <v>98</v>
      </c>
      <c r="B91" s="98"/>
      <c r="C91" s="98"/>
      <c r="D91" s="57">
        <v>5323</v>
      </c>
      <c r="E91" s="58" t="s">
        <v>99</v>
      </c>
      <c r="F91" s="108">
        <v>605.28300000000002</v>
      </c>
      <c r="G91" s="108"/>
      <c r="H91" s="70">
        <v>173.179</v>
      </c>
      <c r="I91" s="59">
        <v>28.61</v>
      </c>
    </row>
    <row r="92" spans="1:9" hidden="1" x14ac:dyDescent="0.25">
      <c r="A92" s="96" t="s">
        <v>100</v>
      </c>
      <c r="B92" s="96"/>
      <c r="C92" s="96"/>
      <c r="D92" s="96"/>
      <c r="E92" s="96"/>
      <c r="F92" s="104">
        <v>302.64</v>
      </c>
      <c r="G92" s="104"/>
      <c r="H92" s="71">
        <v>76.128</v>
      </c>
      <c r="I92" s="52">
        <v>25.15</v>
      </c>
    </row>
    <row r="93" spans="1:9" x14ac:dyDescent="0.25">
      <c r="A93" s="99">
        <v>6</v>
      </c>
      <c r="B93" s="99"/>
      <c r="C93" s="99"/>
      <c r="D93" s="97" t="s">
        <v>70</v>
      </c>
      <c r="E93" s="97"/>
      <c r="F93" s="101">
        <v>135.46</v>
      </c>
      <c r="G93" s="101"/>
      <c r="H93" s="69">
        <v>20.959</v>
      </c>
      <c r="I93" s="53">
        <v>15.47</v>
      </c>
    </row>
    <row r="94" spans="1:9" hidden="1" x14ac:dyDescent="0.25">
      <c r="A94" s="99">
        <v>173</v>
      </c>
      <c r="B94" s="99"/>
      <c r="C94" s="99"/>
      <c r="D94" s="97" t="s">
        <v>71</v>
      </c>
      <c r="E94" s="97"/>
      <c r="F94" s="101">
        <v>167.18</v>
      </c>
      <c r="G94" s="101"/>
      <c r="H94" s="69">
        <v>55.168999999999997</v>
      </c>
      <c r="I94" s="53">
        <v>33</v>
      </c>
    </row>
    <row r="95" spans="1:9" hidden="1" x14ac:dyDescent="0.25">
      <c r="A95" s="96" t="s">
        <v>101</v>
      </c>
      <c r="B95" s="96"/>
      <c r="C95" s="96"/>
      <c r="D95" s="96"/>
      <c r="E95" s="96"/>
      <c r="F95" s="102">
        <v>302.64299999999997</v>
      </c>
      <c r="G95" s="102"/>
      <c r="H95" s="71">
        <v>97.051000000000002</v>
      </c>
      <c r="I95" s="52">
        <v>32.07</v>
      </c>
    </row>
    <row r="96" spans="1:9" x14ac:dyDescent="0.25">
      <c r="A96" s="99">
        <v>6</v>
      </c>
      <c r="B96" s="99"/>
      <c r="C96" s="99"/>
      <c r="D96" s="97" t="s">
        <v>70</v>
      </c>
      <c r="E96" s="97"/>
      <c r="F96" s="100">
        <v>135.46299999999999</v>
      </c>
      <c r="G96" s="100"/>
      <c r="H96" s="65">
        <v>32.53</v>
      </c>
      <c r="I96" s="53">
        <v>24.01</v>
      </c>
    </row>
    <row r="97" spans="1:9" hidden="1" x14ac:dyDescent="0.25">
      <c r="A97" s="99">
        <v>173</v>
      </c>
      <c r="B97" s="99"/>
      <c r="C97" s="99"/>
      <c r="D97" s="97" t="s">
        <v>71</v>
      </c>
      <c r="E97" s="97"/>
      <c r="F97" s="101">
        <v>167.18</v>
      </c>
      <c r="G97" s="101"/>
      <c r="H97" s="69">
        <v>64.521000000000001</v>
      </c>
      <c r="I97" s="53">
        <v>38.590000000000003</v>
      </c>
    </row>
    <row r="98" spans="1:9" ht="22.5" hidden="1" x14ac:dyDescent="0.25">
      <c r="A98" s="98" t="s">
        <v>102</v>
      </c>
      <c r="B98" s="98"/>
      <c r="C98" s="98"/>
      <c r="D98" s="57">
        <v>5373</v>
      </c>
      <c r="E98" s="58" t="s">
        <v>103</v>
      </c>
      <c r="F98" s="108">
        <v>746.57399999999996</v>
      </c>
      <c r="G98" s="108"/>
      <c r="H98" s="70">
        <v>171.75800000000001</v>
      </c>
      <c r="I98" s="59">
        <v>23.01</v>
      </c>
    </row>
    <row r="99" spans="1:9" hidden="1" x14ac:dyDescent="0.25">
      <c r="A99" s="96" t="s">
        <v>104</v>
      </c>
      <c r="B99" s="96"/>
      <c r="C99" s="96"/>
      <c r="D99" s="96"/>
      <c r="E99" s="96"/>
      <c r="F99" s="102">
        <v>746.57399999999996</v>
      </c>
      <c r="G99" s="102"/>
      <c r="H99" s="71">
        <v>171.75800000000001</v>
      </c>
      <c r="I99" s="52">
        <v>23.01</v>
      </c>
    </row>
    <row r="100" spans="1:9" x14ac:dyDescent="0.25">
      <c r="A100" s="99">
        <v>6</v>
      </c>
      <c r="B100" s="99"/>
      <c r="C100" s="99"/>
      <c r="D100" s="97" t="s">
        <v>70</v>
      </c>
      <c r="E100" s="97"/>
      <c r="F100" s="100">
        <v>555.12699999999995</v>
      </c>
      <c r="G100" s="100"/>
      <c r="H100" s="69">
        <v>138.21799999999999</v>
      </c>
      <c r="I100" s="53">
        <v>24.9</v>
      </c>
    </row>
    <row r="101" spans="1:9" hidden="1" x14ac:dyDescent="0.25">
      <c r="A101" s="99">
        <v>173</v>
      </c>
      <c r="B101" s="99"/>
      <c r="C101" s="99"/>
      <c r="D101" s="97" t="s">
        <v>71</v>
      </c>
      <c r="E101" s="97"/>
      <c r="F101" s="100">
        <v>143.95099999999999</v>
      </c>
      <c r="G101" s="100"/>
      <c r="H101" s="65">
        <v>33.49</v>
      </c>
      <c r="I101" s="53">
        <v>23.26</v>
      </c>
    </row>
    <row r="102" spans="1:9" hidden="1" x14ac:dyDescent="0.25">
      <c r="A102" s="99">
        <v>477</v>
      </c>
      <c r="B102" s="99"/>
      <c r="C102" s="99"/>
      <c r="D102" s="97" t="s">
        <v>56</v>
      </c>
      <c r="E102" s="97"/>
      <c r="F102" s="107">
        <v>0.5</v>
      </c>
      <c r="G102" s="107"/>
      <c r="H102" s="54"/>
      <c r="I102" s="54"/>
    </row>
    <row r="103" spans="1:9" hidden="1" x14ac:dyDescent="0.25">
      <c r="A103" s="99">
        <v>591</v>
      </c>
      <c r="B103" s="99"/>
      <c r="C103" s="99"/>
      <c r="D103" s="97" t="s">
        <v>72</v>
      </c>
      <c r="E103" s="97"/>
      <c r="F103" s="107">
        <v>0.3</v>
      </c>
      <c r="G103" s="107"/>
      <c r="H103" s="54"/>
      <c r="I103" s="54"/>
    </row>
    <row r="104" spans="1:9" hidden="1" x14ac:dyDescent="0.25">
      <c r="A104" s="99">
        <v>715</v>
      </c>
      <c r="B104" s="99"/>
      <c r="C104" s="99"/>
      <c r="D104" s="97" t="s">
        <v>73</v>
      </c>
      <c r="E104" s="97"/>
      <c r="F104" s="107">
        <v>0.5</v>
      </c>
      <c r="G104" s="107"/>
      <c r="H104" s="54"/>
      <c r="I104" s="54"/>
    </row>
    <row r="105" spans="1:9" hidden="1" x14ac:dyDescent="0.25">
      <c r="A105" s="99">
        <v>717</v>
      </c>
      <c r="B105" s="99"/>
      <c r="C105" s="99"/>
      <c r="D105" s="97" t="s">
        <v>74</v>
      </c>
      <c r="E105" s="97"/>
      <c r="F105" s="100">
        <v>45.695999999999998</v>
      </c>
      <c r="G105" s="100"/>
      <c r="H105" s="65">
        <v>0.05</v>
      </c>
      <c r="I105" s="53">
        <v>0.11</v>
      </c>
    </row>
    <row r="106" spans="1:9" hidden="1" x14ac:dyDescent="0.25">
      <c r="A106" s="99">
        <v>721</v>
      </c>
      <c r="B106" s="99"/>
      <c r="C106" s="99"/>
      <c r="D106" s="97" t="s">
        <v>75</v>
      </c>
      <c r="E106" s="97"/>
      <c r="F106" s="107">
        <v>0.5</v>
      </c>
      <c r="G106" s="107"/>
      <c r="H106" s="54"/>
      <c r="I106" s="54"/>
    </row>
    <row r="107" spans="1:9" ht="22.5" hidden="1" x14ac:dyDescent="0.25">
      <c r="A107" s="98" t="s">
        <v>105</v>
      </c>
      <c r="B107" s="98"/>
      <c r="C107" s="98"/>
      <c r="D107" s="57">
        <v>5405</v>
      </c>
      <c r="E107" s="58" t="s">
        <v>106</v>
      </c>
      <c r="F107" s="116">
        <v>2199.6179999999999</v>
      </c>
      <c r="G107" s="116"/>
      <c r="H107" s="70">
        <v>623.72699999999998</v>
      </c>
      <c r="I107" s="59">
        <v>28.36</v>
      </c>
    </row>
    <row r="108" spans="1:9" hidden="1" x14ac:dyDescent="0.25">
      <c r="A108" s="96" t="s">
        <v>107</v>
      </c>
      <c r="B108" s="96"/>
      <c r="C108" s="96"/>
      <c r="D108" s="96"/>
      <c r="E108" s="96"/>
      <c r="F108" s="105">
        <v>210</v>
      </c>
      <c r="G108" s="105"/>
      <c r="H108" s="55"/>
      <c r="I108" s="55"/>
    </row>
    <row r="109" spans="1:9" x14ac:dyDescent="0.25">
      <c r="A109" s="99">
        <v>6</v>
      </c>
      <c r="B109" s="99"/>
      <c r="C109" s="99"/>
      <c r="D109" s="97" t="s">
        <v>70</v>
      </c>
      <c r="E109" s="97"/>
      <c r="F109" s="103">
        <v>150</v>
      </c>
      <c r="G109" s="103"/>
      <c r="H109" s="54"/>
      <c r="I109" s="54"/>
    </row>
    <row r="110" spans="1:9" hidden="1" x14ac:dyDescent="0.25">
      <c r="A110" s="99">
        <v>173</v>
      </c>
      <c r="B110" s="99"/>
      <c r="C110" s="99"/>
      <c r="D110" s="97" t="s">
        <v>71</v>
      </c>
      <c r="E110" s="97"/>
      <c r="F110" s="103">
        <v>50</v>
      </c>
      <c r="G110" s="103"/>
      <c r="H110" s="54"/>
      <c r="I110" s="54"/>
    </row>
    <row r="111" spans="1:9" hidden="1" x14ac:dyDescent="0.25">
      <c r="A111" s="99">
        <v>717</v>
      </c>
      <c r="B111" s="99"/>
      <c r="C111" s="99"/>
      <c r="D111" s="97" t="s">
        <v>74</v>
      </c>
      <c r="E111" s="97"/>
      <c r="F111" s="103">
        <v>10</v>
      </c>
      <c r="G111" s="103"/>
      <c r="H111" s="54"/>
      <c r="I111" s="54"/>
    </row>
    <row r="112" spans="1:9" hidden="1" x14ac:dyDescent="0.25">
      <c r="A112" s="96" t="s">
        <v>108</v>
      </c>
      <c r="B112" s="96"/>
      <c r="C112" s="96"/>
      <c r="D112" s="96"/>
      <c r="E112" s="96"/>
      <c r="F112" s="102">
        <v>325.63900000000001</v>
      </c>
      <c r="G112" s="102"/>
      <c r="H112" s="66">
        <v>58.98</v>
      </c>
      <c r="I112" s="52">
        <v>18.11</v>
      </c>
    </row>
    <row r="113" spans="1:9" x14ac:dyDescent="0.25">
      <c r="A113" s="99">
        <v>6</v>
      </c>
      <c r="B113" s="99"/>
      <c r="C113" s="99"/>
      <c r="D113" s="97" t="s">
        <v>70</v>
      </c>
      <c r="E113" s="97"/>
      <c r="F113" s="100">
        <v>265.63900000000001</v>
      </c>
      <c r="G113" s="100"/>
      <c r="H113" s="65">
        <v>38.630000000000003</v>
      </c>
      <c r="I113" s="53">
        <v>14.54</v>
      </c>
    </row>
    <row r="114" spans="1:9" hidden="1" x14ac:dyDescent="0.25">
      <c r="A114" s="99">
        <v>173</v>
      </c>
      <c r="B114" s="99"/>
      <c r="C114" s="99"/>
      <c r="D114" s="97" t="s">
        <v>71</v>
      </c>
      <c r="E114" s="97"/>
      <c r="F114" s="103">
        <v>50</v>
      </c>
      <c r="G114" s="103"/>
      <c r="H114" s="65">
        <v>20.309999999999999</v>
      </c>
      <c r="I114" s="53">
        <v>40.619999999999997</v>
      </c>
    </row>
    <row r="115" spans="1:9" hidden="1" x14ac:dyDescent="0.25">
      <c r="A115" s="99">
        <v>717</v>
      </c>
      <c r="B115" s="99"/>
      <c r="C115" s="99"/>
      <c r="D115" s="97" t="s">
        <v>74</v>
      </c>
      <c r="E115" s="97"/>
      <c r="F115" s="103">
        <v>10</v>
      </c>
      <c r="G115" s="103"/>
      <c r="H115" s="65">
        <v>0.04</v>
      </c>
      <c r="I115" s="53">
        <v>0.4</v>
      </c>
    </row>
    <row r="116" spans="1:9" hidden="1" x14ac:dyDescent="0.25">
      <c r="A116" s="96" t="s">
        <v>109</v>
      </c>
      <c r="B116" s="96"/>
      <c r="C116" s="96"/>
      <c r="D116" s="96"/>
      <c r="E116" s="96"/>
      <c r="F116" s="120">
        <v>1507.5</v>
      </c>
      <c r="G116" s="120"/>
      <c r="H116" s="71">
        <v>489.40499999999997</v>
      </c>
      <c r="I116" s="52">
        <v>32.46</v>
      </c>
    </row>
    <row r="117" spans="1:9" x14ac:dyDescent="0.25">
      <c r="A117" s="99">
        <v>6</v>
      </c>
      <c r="B117" s="99"/>
      <c r="C117" s="99"/>
      <c r="D117" s="97" t="s">
        <v>70</v>
      </c>
      <c r="E117" s="97"/>
      <c r="F117" s="114">
        <v>1000</v>
      </c>
      <c r="G117" s="114"/>
      <c r="H117" s="67">
        <v>333.8</v>
      </c>
      <c r="I117" s="53">
        <v>33.380000000000003</v>
      </c>
    </row>
    <row r="118" spans="1:9" hidden="1" x14ac:dyDescent="0.25">
      <c r="A118" s="99">
        <v>173</v>
      </c>
      <c r="B118" s="99"/>
      <c r="C118" s="99"/>
      <c r="D118" s="97" t="s">
        <v>71</v>
      </c>
      <c r="E118" s="97"/>
      <c r="F118" s="103">
        <v>500</v>
      </c>
      <c r="G118" s="103"/>
      <c r="H118" s="65">
        <v>155.22</v>
      </c>
      <c r="I118" s="53">
        <v>31.04</v>
      </c>
    </row>
    <row r="119" spans="1:9" hidden="1" x14ac:dyDescent="0.25">
      <c r="A119" s="99">
        <v>477</v>
      </c>
      <c r="B119" s="99"/>
      <c r="C119" s="99"/>
      <c r="D119" s="97" t="s">
        <v>56</v>
      </c>
      <c r="E119" s="97"/>
      <c r="F119" s="103">
        <v>1</v>
      </c>
      <c r="G119" s="103"/>
      <c r="H119" s="54"/>
      <c r="I119" s="54"/>
    </row>
    <row r="120" spans="1:9" hidden="1" x14ac:dyDescent="0.25">
      <c r="A120" s="99">
        <v>591</v>
      </c>
      <c r="B120" s="99"/>
      <c r="C120" s="99"/>
      <c r="D120" s="97" t="s">
        <v>72</v>
      </c>
      <c r="E120" s="97"/>
      <c r="F120" s="107">
        <v>0.5</v>
      </c>
      <c r="G120" s="107"/>
      <c r="H120" s="54"/>
      <c r="I120" s="54"/>
    </row>
    <row r="121" spans="1:9" hidden="1" x14ac:dyDescent="0.25">
      <c r="A121" s="99">
        <v>715</v>
      </c>
      <c r="B121" s="99"/>
      <c r="C121" s="99"/>
      <c r="D121" s="97" t="s">
        <v>73</v>
      </c>
      <c r="E121" s="97"/>
      <c r="F121" s="107">
        <v>0.5</v>
      </c>
      <c r="G121" s="107"/>
      <c r="H121" s="54"/>
      <c r="I121" s="54"/>
    </row>
    <row r="122" spans="1:9" hidden="1" x14ac:dyDescent="0.25">
      <c r="A122" s="99">
        <v>717</v>
      </c>
      <c r="B122" s="99"/>
      <c r="C122" s="99"/>
      <c r="D122" s="97" t="s">
        <v>74</v>
      </c>
      <c r="E122" s="97"/>
      <c r="F122" s="103">
        <v>5</v>
      </c>
      <c r="G122" s="103"/>
      <c r="H122" s="69">
        <v>0.38500000000000001</v>
      </c>
      <c r="I122" s="53">
        <v>7.7</v>
      </c>
    </row>
    <row r="123" spans="1:9" hidden="1" x14ac:dyDescent="0.25">
      <c r="A123" s="99">
        <v>721</v>
      </c>
      <c r="B123" s="99"/>
      <c r="C123" s="99"/>
      <c r="D123" s="97" t="s">
        <v>75</v>
      </c>
      <c r="E123" s="97"/>
      <c r="F123" s="107">
        <v>0.5</v>
      </c>
      <c r="G123" s="107"/>
      <c r="H123" s="54"/>
      <c r="I123" s="54"/>
    </row>
    <row r="124" spans="1:9" hidden="1" x14ac:dyDescent="0.25">
      <c r="A124" s="96" t="s">
        <v>110</v>
      </c>
      <c r="B124" s="96"/>
      <c r="C124" s="96"/>
      <c r="D124" s="96"/>
      <c r="E124" s="96"/>
      <c r="F124" s="102">
        <v>156.47900000000001</v>
      </c>
      <c r="G124" s="102"/>
      <c r="H124" s="71">
        <v>75.341999999999999</v>
      </c>
      <c r="I124" s="52">
        <v>48.15</v>
      </c>
    </row>
    <row r="125" spans="1:9" x14ac:dyDescent="0.25">
      <c r="A125" s="99">
        <v>6</v>
      </c>
      <c r="B125" s="99"/>
      <c r="C125" s="99"/>
      <c r="D125" s="97" t="s">
        <v>70</v>
      </c>
      <c r="E125" s="97"/>
      <c r="F125" s="103">
        <v>1</v>
      </c>
      <c r="G125" s="103"/>
      <c r="H125" s="54"/>
      <c r="I125" s="54"/>
    </row>
    <row r="126" spans="1:9" hidden="1" x14ac:dyDescent="0.25">
      <c r="A126" s="99">
        <v>173</v>
      </c>
      <c r="B126" s="99"/>
      <c r="C126" s="99"/>
      <c r="D126" s="97" t="s">
        <v>71</v>
      </c>
      <c r="E126" s="97"/>
      <c r="F126" s="103">
        <v>1</v>
      </c>
      <c r="G126" s="103"/>
      <c r="H126" s="54"/>
      <c r="I126" s="54"/>
    </row>
    <row r="127" spans="1:9" hidden="1" x14ac:dyDescent="0.25">
      <c r="A127" s="99">
        <v>477</v>
      </c>
      <c r="B127" s="99"/>
      <c r="C127" s="99"/>
      <c r="D127" s="97" t="s">
        <v>56</v>
      </c>
      <c r="E127" s="97"/>
      <c r="F127" s="103">
        <v>1</v>
      </c>
      <c r="G127" s="103"/>
      <c r="H127" s="54"/>
      <c r="I127" s="54"/>
    </row>
    <row r="128" spans="1:9" hidden="1" x14ac:dyDescent="0.25">
      <c r="A128" s="99">
        <v>591</v>
      </c>
      <c r="B128" s="99"/>
      <c r="C128" s="99"/>
      <c r="D128" s="97" t="s">
        <v>72</v>
      </c>
      <c r="E128" s="97"/>
      <c r="F128" s="103">
        <v>1</v>
      </c>
      <c r="G128" s="103"/>
      <c r="H128" s="54"/>
      <c r="I128" s="54"/>
    </row>
    <row r="129" spans="1:9" hidden="1" x14ac:dyDescent="0.25">
      <c r="A129" s="99">
        <v>715</v>
      </c>
      <c r="B129" s="99"/>
      <c r="C129" s="99"/>
      <c r="D129" s="97" t="s">
        <v>73</v>
      </c>
      <c r="E129" s="97"/>
      <c r="F129" s="103">
        <v>1</v>
      </c>
      <c r="G129" s="103"/>
      <c r="H129" s="54"/>
      <c r="I129" s="54"/>
    </row>
    <row r="130" spans="1:9" hidden="1" x14ac:dyDescent="0.25">
      <c r="A130" s="99">
        <v>717</v>
      </c>
      <c r="B130" s="99"/>
      <c r="C130" s="99"/>
      <c r="D130" s="97" t="s">
        <v>74</v>
      </c>
      <c r="E130" s="97"/>
      <c r="F130" s="100">
        <v>150.47900000000001</v>
      </c>
      <c r="G130" s="100"/>
      <c r="H130" s="69">
        <v>75.341999999999999</v>
      </c>
      <c r="I130" s="53">
        <v>50.07</v>
      </c>
    </row>
    <row r="131" spans="1:9" hidden="1" x14ac:dyDescent="0.25">
      <c r="A131" s="99">
        <v>721</v>
      </c>
      <c r="B131" s="99"/>
      <c r="C131" s="99"/>
      <c r="D131" s="97" t="s">
        <v>75</v>
      </c>
      <c r="E131" s="97"/>
      <c r="F131" s="103">
        <v>1</v>
      </c>
      <c r="G131" s="103"/>
      <c r="H131" s="54"/>
      <c r="I131" s="54"/>
    </row>
    <row r="132" spans="1:9" ht="22.5" hidden="1" x14ac:dyDescent="0.25">
      <c r="A132" s="98" t="s">
        <v>111</v>
      </c>
      <c r="B132" s="98"/>
      <c r="C132" s="98"/>
      <c r="D132" s="57">
        <v>5413</v>
      </c>
      <c r="E132" s="58" t="s">
        <v>112</v>
      </c>
      <c r="F132" s="119">
        <v>1679.55</v>
      </c>
      <c r="G132" s="119"/>
      <c r="H132" s="70">
        <v>211.26300000000001</v>
      </c>
      <c r="I132" s="59">
        <v>12.58</v>
      </c>
    </row>
    <row r="133" spans="1:9" hidden="1" x14ac:dyDescent="0.25">
      <c r="A133" s="96" t="s">
        <v>113</v>
      </c>
      <c r="B133" s="96"/>
      <c r="C133" s="96"/>
      <c r="D133" s="96"/>
      <c r="E133" s="96"/>
      <c r="F133" s="105">
        <v>772</v>
      </c>
      <c r="G133" s="105"/>
      <c r="H133" s="71">
        <v>51.252000000000002</v>
      </c>
      <c r="I133" s="52">
        <v>6.64</v>
      </c>
    </row>
    <row r="134" spans="1:9" x14ac:dyDescent="0.25">
      <c r="A134" s="99">
        <v>6</v>
      </c>
      <c r="B134" s="99"/>
      <c r="C134" s="99"/>
      <c r="D134" s="97" t="s">
        <v>70</v>
      </c>
      <c r="E134" s="97"/>
      <c r="F134" s="103">
        <v>500</v>
      </c>
      <c r="G134" s="103"/>
      <c r="H134" s="69">
        <v>5.8490000000000002</v>
      </c>
      <c r="I134" s="53">
        <v>1.17</v>
      </c>
    </row>
    <row r="135" spans="1:9" hidden="1" x14ac:dyDescent="0.25">
      <c r="A135" s="99">
        <v>173</v>
      </c>
      <c r="B135" s="99"/>
      <c r="C135" s="99"/>
      <c r="D135" s="97" t="s">
        <v>71</v>
      </c>
      <c r="E135" s="97"/>
      <c r="F135" s="103">
        <v>250</v>
      </c>
      <c r="G135" s="103"/>
      <c r="H135" s="69">
        <v>45.378999999999998</v>
      </c>
      <c r="I135" s="53">
        <v>18.149999999999999</v>
      </c>
    </row>
    <row r="136" spans="1:9" hidden="1" x14ac:dyDescent="0.25">
      <c r="A136" s="99">
        <v>717</v>
      </c>
      <c r="B136" s="99"/>
      <c r="C136" s="99"/>
      <c r="D136" s="97" t="s">
        <v>74</v>
      </c>
      <c r="E136" s="97"/>
      <c r="F136" s="103">
        <v>22</v>
      </c>
      <c r="G136" s="103"/>
      <c r="H136" s="69">
        <v>2.4E-2</v>
      </c>
      <c r="I136" s="53">
        <v>0.11</v>
      </c>
    </row>
    <row r="137" spans="1:9" hidden="1" x14ac:dyDescent="0.25">
      <c r="A137" s="96" t="s">
        <v>114</v>
      </c>
      <c r="B137" s="96"/>
      <c r="C137" s="96"/>
      <c r="D137" s="96"/>
      <c r="E137" s="96"/>
      <c r="F137" s="105">
        <v>772</v>
      </c>
      <c r="G137" s="105"/>
      <c r="H137" s="71">
        <v>127.023</v>
      </c>
      <c r="I137" s="52">
        <v>16.45</v>
      </c>
    </row>
    <row r="138" spans="1:9" x14ac:dyDescent="0.25">
      <c r="A138" s="99">
        <v>6</v>
      </c>
      <c r="B138" s="99"/>
      <c r="C138" s="99"/>
      <c r="D138" s="97" t="s">
        <v>70</v>
      </c>
      <c r="E138" s="97"/>
      <c r="F138" s="103">
        <v>500</v>
      </c>
      <c r="G138" s="103"/>
      <c r="H138" s="65">
        <v>32.92</v>
      </c>
      <c r="I138" s="53">
        <v>6.58</v>
      </c>
    </row>
    <row r="139" spans="1:9" hidden="1" x14ac:dyDescent="0.25">
      <c r="A139" s="99">
        <v>173</v>
      </c>
      <c r="B139" s="99"/>
      <c r="C139" s="99"/>
      <c r="D139" s="97" t="s">
        <v>71</v>
      </c>
      <c r="E139" s="97"/>
      <c r="F139" s="103">
        <v>250</v>
      </c>
      <c r="G139" s="103"/>
      <c r="H139" s="69">
        <v>94.031999999999996</v>
      </c>
      <c r="I139" s="53">
        <v>37.61</v>
      </c>
    </row>
    <row r="140" spans="1:9" hidden="1" x14ac:dyDescent="0.25">
      <c r="A140" s="99">
        <v>717</v>
      </c>
      <c r="B140" s="99"/>
      <c r="C140" s="99"/>
      <c r="D140" s="97" t="s">
        <v>74</v>
      </c>
      <c r="E140" s="97"/>
      <c r="F140" s="103">
        <v>22</v>
      </c>
      <c r="G140" s="103"/>
      <c r="H140" s="69">
        <v>7.0999999999999994E-2</v>
      </c>
      <c r="I140" s="53">
        <v>0.32</v>
      </c>
    </row>
    <row r="141" spans="1:9" hidden="1" x14ac:dyDescent="0.25">
      <c r="A141" s="96" t="s">
        <v>115</v>
      </c>
      <c r="B141" s="96"/>
      <c r="C141" s="96"/>
      <c r="D141" s="96"/>
      <c r="E141" s="96"/>
      <c r="F141" s="104">
        <v>95.45</v>
      </c>
      <c r="G141" s="104"/>
      <c r="H141" s="71">
        <v>32.988</v>
      </c>
      <c r="I141" s="52">
        <v>34.56</v>
      </c>
    </row>
    <row r="142" spans="1:9" x14ac:dyDescent="0.25">
      <c r="A142" s="99">
        <v>6</v>
      </c>
      <c r="B142" s="99"/>
      <c r="C142" s="99"/>
      <c r="D142" s="97" t="s">
        <v>70</v>
      </c>
      <c r="E142" s="97"/>
      <c r="F142" s="100">
        <v>32.719000000000001</v>
      </c>
      <c r="G142" s="100"/>
      <c r="H142" s="69">
        <v>26.486000000000001</v>
      </c>
      <c r="I142" s="53">
        <v>80.95</v>
      </c>
    </row>
    <row r="143" spans="1:9" hidden="1" x14ac:dyDescent="0.25">
      <c r="A143" s="99">
        <v>173</v>
      </c>
      <c r="B143" s="99"/>
      <c r="C143" s="99"/>
      <c r="D143" s="97" t="s">
        <v>71</v>
      </c>
      <c r="E143" s="97"/>
      <c r="F143" s="100">
        <v>62.481999999999999</v>
      </c>
      <c r="G143" s="100"/>
      <c r="H143" s="69">
        <v>6.5019999999999998</v>
      </c>
      <c r="I143" s="53">
        <v>10.41</v>
      </c>
    </row>
    <row r="144" spans="1:9" hidden="1" x14ac:dyDescent="0.25">
      <c r="A144" s="99">
        <v>717</v>
      </c>
      <c r="B144" s="99"/>
      <c r="C144" s="99"/>
      <c r="D144" s="97" t="s">
        <v>74</v>
      </c>
      <c r="E144" s="97"/>
      <c r="F144" s="100">
        <v>0.249</v>
      </c>
      <c r="G144" s="100"/>
      <c r="H144" s="54"/>
      <c r="I144" s="54"/>
    </row>
    <row r="145" spans="1:9" hidden="1" x14ac:dyDescent="0.25">
      <c r="A145" s="96" t="s">
        <v>116</v>
      </c>
      <c r="B145" s="96"/>
      <c r="C145" s="96"/>
      <c r="D145" s="96"/>
      <c r="E145" s="96"/>
      <c r="F145" s="106">
        <v>40.1</v>
      </c>
      <c r="G145" s="106"/>
      <c r="H145" s="55"/>
      <c r="I145" s="55"/>
    </row>
    <row r="146" spans="1:9" hidden="1" x14ac:dyDescent="0.25">
      <c r="A146" s="99">
        <v>173</v>
      </c>
      <c r="B146" s="99"/>
      <c r="C146" s="99"/>
      <c r="D146" s="97" t="s">
        <v>71</v>
      </c>
      <c r="E146" s="97"/>
      <c r="F146" s="103">
        <v>40</v>
      </c>
      <c r="G146" s="103"/>
      <c r="H146" s="54"/>
      <c r="I146" s="54"/>
    </row>
    <row r="147" spans="1:9" hidden="1" x14ac:dyDescent="0.25">
      <c r="A147" s="99">
        <v>717</v>
      </c>
      <c r="B147" s="99"/>
      <c r="C147" s="99"/>
      <c r="D147" s="97" t="s">
        <v>74</v>
      </c>
      <c r="E147" s="97"/>
      <c r="F147" s="107">
        <v>0.1</v>
      </c>
      <c r="G147" s="107"/>
      <c r="H147" s="54"/>
      <c r="I147" s="54"/>
    </row>
    <row r="148" spans="1:9" ht="22.5" hidden="1" x14ac:dyDescent="0.25">
      <c r="A148" s="98" t="s">
        <v>117</v>
      </c>
      <c r="B148" s="98"/>
      <c r="C148" s="98"/>
      <c r="D148" s="57">
        <v>5421</v>
      </c>
      <c r="E148" s="58" t="s">
        <v>118</v>
      </c>
      <c r="F148" s="108">
        <v>815.09699999999998</v>
      </c>
      <c r="G148" s="108"/>
      <c r="H148" s="70">
        <v>90.713999999999999</v>
      </c>
      <c r="I148" s="59">
        <v>11.13</v>
      </c>
    </row>
    <row r="149" spans="1:9" hidden="1" x14ac:dyDescent="0.25">
      <c r="A149" s="96" t="s">
        <v>119</v>
      </c>
      <c r="B149" s="96"/>
      <c r="C149" s="96"/>
      <c r="D149" s="96"/>
      <c r="E149" s="96"/>
      <c r="F149" s="102">
        <v>815.09699999999998</v>
      </c>
      <c r="G149" s="102"/>
      <c r="H149" s="71">
        <v>90.713999999999999</v>
      </c>
      <c r="I149" s="52">
        <v>11.13</v>
      </c>
    </row>
    <row r="150" spans="1:9" x14ac:dyDescent="0.25">
      <c r="A150" s="99">
        <v>6</v>
      </c>
      <c r="B150" s="99"/>
      <c r="C150" s="99"/>
      <c r="D150" s="97" t="s">
        <v>70</v>
      </c>
      <c r="E150" s="97"/>
      <c r="F150" s="100">
        <v>337.32600000000002</v>
      </c>
      <c r="G150" s="100"/>
      <c r="H150" s="69">
        <v>57.999000000000002</v>
      </c>
      <c r="I150" s="53">
        <v>17.190000000000001</v>
      </c>
    </row>
    <row r="151" spans="1:9" hidden="1" x14ac:dyDescent="0.25">
      <c r="A151" s="99">
        <v>173</v>
      </c>
      <c r="B151" s="99"/>
      <c r="C151" s="99"/>
      <c r="D151" s="97" t="s">
        <v>71</v>
      </c>
      <c r="E151" s="97"/>
      <c r="F151" s="100">
        <v>359.39499999999998</v>
      </c>
      <c r="G151" s="100"/>
      <c r="H151" s="69">
        <v>32.715000000000003</v>
      </c>
      <c r="I151" s="53">
        <v>9.1</v>
      </c>
    </row>
    <row r="152" spans="1:9" hidden="1" x14ac:dyDescent="0.25">
      <c r="A152" s="99">
        <v>477</v>
      </c>
      <c r="B152" s="99"/>
      <c r="C152" s="99"/>
      <c r="D152" s="97" t="s">
        <v>56</v>
      </c>
      <c r="E152" s="97"/>
      <c r="F152" s="107">
        <v>0.3</v>
      </c>
      <c r="G152" s="107"/>
      <c r="H152" s="54"/>
      <c r="I152" s="54"/>
    </row>
    <row r="153" spans="1:9" hidden="1" x14ac:dyDescent="0.25">
      <c r="A153" s="99">
        <v>715</v>
      </c>
      <c r="B153" s="99"/>
      <c r="C153" s="99"/>
      <c r="D153" s="97" t="s">
        <v>73</v>
      </c>
      <c r="E153" s="97"/>
      <c r="F153" s="107">
        <v>0.2</v>
      </c>
      <c r="G153" s="107"/>
      <c r="H153" s="54"/>
      <c r="I153" s="54"/>
    </row>
    <row r="154" spans="1:9" hidden="1" x14ac:dyDescent="0.25">
      <c r="A154" s="99">
        <v>717</v>
      </c>
      <c r="B154" s="99"/>
      <c r="C154" s="99"/>
      <c r="D154" s="97" t="s">
        <v>74</v>
      </c>
      <c r="E154" s="97"/>
      <c r="F154" s="100">
        <v>117.876</v>
      </c>
      <c r="G154" s="100"/>
      <c r="H154" s="54"/>
      <c r="I154" s="54"/>
    </row>
    <row r="155" spans="1:9" ht="22.5" hidden="1" x14ac:dyDescent="0.25">
      <c r="A155" s="98" t="s">
        <v>120</v>
      </c>
      <c r="B155" s="98"/>
      <c r="C155" s="98"/>
      <c r="D155" s="57">
        <v>5475</v>
      </c>
      <c r="E155" s="58" t="s">
        <v>121</v>
      </c>
      <c r="F155" s="108">
        <v>11.768000000000001</v>
      </c>
      <c r="G155" s="108"/>
      <c r="H155" s="70">
        <v>0.20399999999999999</v>
      </c>
      <c r="I155" s="59">
        <v>1.73</v>
      </c>
    </row>
    <row r="156" spans="1:9" hidden="1" x14ac:dyDescent="0.25">
      <c r="A156" s="96" t="s">
        <v>122</v>
      </c>
      <c r="B156" s="96"/>
      <c r="C156" s="96"/>
      <c r="D156" s="96"/>
      <c r="E156" s="96"/>
      <c r="F156" s="102">
        <v>11.768000000000001</v>
      </c>
      <c r="G156" s="102"/>
      <c r="H156" s="71">
        <v>0.20399999999999999</v>
      </c>
      <c r="I156" s="52">
        <v>1.73</v>
      </c>
    </row>
    <row r="157" spans="1:9" hidden="1" x14ac:dyDescent="0.25">
      <c r="A157" s="99">
        <v>715</v>
      </c>
      <c r="B157" s="99"/>
      <c r="C157" s="99"/>
      <c r="D157" s="97" t="s">
        <v>73</v>
      </c>
      <c r="E157" s="97"/>
      <c r="F157" s="103">
        <v>3</v>
      </c>
      <c r="G157" s="103"/>
      <c r="H157" s="54"/>
      <c r="I157" s="54"/>
    </row>
    <row r="158" spans="1:9" hidden="1" x14ac:dyDescent="0.25">
      <c r="A158" s="99">
        <v>717</v>
      </c>
      <c r="B158" s="99"/>
      <c r="C158" s="99"/>
      <c r="D158" s="97" t="s">
        <v>74</v>
      </c>
      <c r="E158" s="97"/>
      <c r="F158" s="100">
        <v>8.7680000000000007</v>
      </c>
      <c r="G158" s="100"/>
      <c r="H158" s="69">
        <v>0.20399999999999999</v>
      </c>
      <c r="I158" s="53">
        <v>2.33</v>
      </c>
    </row>
    <row r="159" spans="1:9" ht="22.5" hidden="1" x14ac:dyDescent="0.25">
      <c r="A159" s="98" t="s">
        <v>57</v>
      </c>
      <c r="B159" s="98"/>
      <c r="C159" s="98"/>
      <c r="D159" s="57">
        <v>5511</v>
      </c>
      <c r="E159" s="58" t="s">
        <v>58</v>
      </c>
      <c r="F159" s="108">
        <v>898.48699999999997</v>
      </c>
      <c r="G159" s="108"/>
      <c r="H159" s="60"/>
      <c r="I159" s="60"/>
    </row>
    <row r="160" spans="1:9" hidden="1" x14ac:dyDescent="0.25">
      <c r="A160" s="96" t="s">
        <v>123</v>
      </c>
      <c r="B160" s="96"/>
      <c r="C160" s="96"/>
      <c r="D160" s="96"/>
      <c r="E160" s="96"/>
      <c r="F160" s="102">
        <v>898.48699999999997</v>
      </c>
      <c r="G160" s="102"/>
      <c r="H160" s="55"/>
      <c r="I160" s="55"/>
    </row>
    <row r="161" spans="1:9" x14ac:dyDescent="0.25">
      <c r="A161" s="99">
        <v>6</v>
      </c>
      <c r="B161" s="99"/>
      <c r="C161" s="99"/>
      <c r="D161" s="97" t="s">
        <v>70</v>
      </c>
      <c r="E161" s="97"/>
      <c r="F161" s="100">
        <v>399.745</v>
      </c>
      <c r="G161" s="100"/>
      <c r="H161" s="54"/>
      <c r="I161" s="54"/>
    </row>
    <row r="162" spans="1:9" hidden="1" x14ac:dyDescent="0.25">
      <c r="A162" s="99">
        <v>173</v>
      </c>
      <c r="B162" s="99"/>
      <c r="C162" s="99"/>
      <c r="D162" s="97" t="s">
        <v>71</v>
      </c>
      <c r="E162" s="97"/>
      <c r="F162" s="101">
        <v>354.34</v>
      </c>
      <c r="G162" s="101"/>
      <c r="H162" s="54"/>
      <c r="I162" s="54"/>
    </row>
    <row r="163" spans="1:9" hidden="1" x14ac:dyDescent="0.25">
      <c r="A163" s="99">
        <v>477</v>
      </c>
      <c r="B163" s="99"/>
      <c r="C163" s="99"/>
      <c r="D163" s="97" t="s">
        <v>56</v>
      </c>
      <c r="E163" s="97"/>
      <c r="F163" s="103">
        <v>2</v>
      </c>
      <c r="G163" s="103"/>
      <c r="H163" s="54"/>
      <c r="I163" s="54"/>
    </row>
    <row r="164" spans="1:9" hidden="1" x14ac:dyDescent="0.25">
      <c r="A164" s="99">
        <v>591</v>
      </c>
      <c r="B164" s="99"/>
      <c r="C164" s="99"/>
      <c r="D164" s="97" t="s">
        <v>72</v>
      </c>
      <c r="E164" s="97"/>
      <c r="F164" s="103">
        <v>10</v>
      </c>
      <c r="G164" s="103"/>
      <c r="H164" s="54"/>
      <c r="I164" s="54"/>
    </row>
    <row r="165" spans="1:9" hidden="1" x14ac:dyDescent="0.25">
      <c r="A165" s="99">
        <v>715</v>
      </c>
      <c r="B165" s="99"/>
      <c r="C165" s="99"/>
      <c r="D165" s="97" t="s">
        <v>73</v>
      </c>
      <c r="E165" s="97"/>
      <c r="F165" s="103">
        <v>3</v>
      </c>
      <c r="G165" s="103"/>
      <c r="H165" s="54"/>
      <c r="I165" s="54"/>
    </row>
    <row r="166" spans="1:9" hidden="1" x14ac:dyDescent="0.25">
      <c r="A166" s="99">
        <v>717</v>
      </c>
      <c r="B166" s="99"/>
      <c r="C166" s="99"/>
      <c r="D166" s="97" t="s">
        <v>74</v>
      </c>
      <c r="E166" s="97"/>
      <c r="F166" s="100">
        <v>126.402</v>
      </c>
      <c r="G166" s="100"/>
      <c r="H166" s="54"/>
      <c r="I166" s="54"/>
    </row>
    <row r="167" spans="1:9" hidden="1" x14ac:dyDescent="0.25">
      <c r="A167" s="99">
        <v>721</v>
      </c>
      <c r="B167" s="99"/>
      <c r="C167" s="99"/>
      <c r="D167" s="97" t="s">
        <v>75</v>
      </c>
      <c r="E167" s="97"/>
      <c r="F167" s="103">
        <v>3</v>
      </c>
      <c r="G167" s="103"/>
      <c r="H167" s="54"/>
      <c r="I167" s="54"/>
    </row>
    <row r="168" spans="1:9" ht="22.5" hidden="1" x14ac:dyDescent="0.25">
      <c r="A168" s="98" t="s">
        <v>59</v>
      </c>
      <c r="B168" s="98"/>
      <c r="C168" s="98"/>
      <c r="D168" s="57">
        <v>5513</v>
      </c>
      <c r="E168" s="58" t="s">
        <v>60</v>
      </c>
      <c r="F168" s="116">
        <v>2758.0360000000001</v>
      </c>
      <c r="G168" s="116"/>
      <c r="H168" s="70">
        <v>368.27100000000002</v>
      </c>
      <c r="I168" s="59">
        <v>13.35</v>
      </c>
    </row>
    <row r="169" spans="1:9" hidden="1" x14ac:dyDescent="0.25">
      <c r="A169" s="96" t="s">
        <v>124</v>
      </c>
      <c r="B169" s="96"/>
      <c r="C169" s="96"/>
      <c r="D169" s="96"/>
      <c r="E169" s="96"/>
      <c r="F169" s="102">
        <v>551.80399999999997</v>
      </c>
      <c r="G169" s="102"/>
      <c r="H169" s="55"/>
      <c r="I169" s="55"/>
    </row>
    <row r="170" spans="1:9" x14ac:dyDescent="0.25">
      <c r="A170" s="99">
        <v>6</v>
      </c>
      <c r="B170" s="99"/>
      <c r="C170" s="99"/>
      <c r="D170" s="97" t="s">
        <v>70</v>
      </c>
      <c r="E170" s="97"/>
      <c r="F170" s="100">
        <v>412.84800000000001</v>
      </c>
      <c r="G170" s="100"/>
      <c r="H170" s="54"/>
      <c r="I170" s="54"/>
    </row>
    <row r="171" spans="1:9" hidden="1" x14ac:dyDescent="0.25">
      <c r="A171" s="99">
        <v>173</v>
      </c>
      <c r="B171" s="99"/>
      <c r="C171" s="99"/>
      <c r="D171" s="97" t="s">
        <v>71</v>
      </c>
      <c r="E171" s="97"/>
      <c r="F171" s="100">
        <v>123.443</v>
      </c>
      <c r="G171" s="100"/>
      <c r="H171" s="54"/>
      <c r="I171" s="54"/>
    </row>
    <row r="172" spans="1:9" hidden="1" x14ac:dyDescent="0.25">
      <c r="A172" s="99">
        <v>717</v>
      </c>
      <c r="B172" s="99"/>
      <c r="C172" s="99"/>
      <c r="D172" s="97" t="s">
        <v>74</v>
      </c>
      <c r="E172" s="97"/>
      <c r="F172" s="100">
        <v>15.513</v>
      </c>
      <c r="G172" s="100"/>
      <c r="H172" s="54"/>
      <c r="I172" s="54"/>
    </row>
    <row r="173" spans="1:9" hidden="1" x14ac:dyDescent="0.25">
      <c r="A173" s="96" t="s">
        <v>125</v>
      </c>
      <c r="B173" s="96"/>
      <c r="C173" s="96"/>
      <c r="D173" s="96"/>
      <c r="E173" s="96"/>
      <c r="F173" s="102">
        <v>551.55799999999999</v>
      </c>
      <c r="G173" s="102"/>
      <c r="H173" s="71">
        <v>120.634</v>
      </c>
      <c r="I173" s="52">
        <v>21.87</v>
      </c>
    </row>
    <row r="174" spans="1:9" x14ac:dyDescent="0.25">
      <c r="A174" s="99">
        <v>6</v>
      </c>
      <c r="B174" s="99"/>
      <c r="C174" s="99"/>
      <c r="D174" s="97" t="s">
        <v>70</v>
      </c>
      <c r="E174" s="97"/>
      <c r="F174" s="100">
        <v>412.84800000000001</v>
      </c>
      <c r="G174" s="100"/>
      <c r="H174" s="69">
        <v>115.96599999999999</v>
      </c>
      <c r="I174" s="53">
        <v>28.09</v>
      </c>
    </row>
    <row r="175" spans="1:9" hidden="1" x14ac:dyDescent="0.25">
      <c r="A175" s="99">
        <v>173</v>
      </c>
      <c r="B175" s="99"/>
      <c r="C175" s="99"/>
      <c r="D175" s="97" t="s">
        <v>71</v>
      </c>
      <c r="E175" s="97"/>
      <c r="F175" s="107">
        <v>123.2</v>
      </c>
      <c r="G175" s="107"/>
      <c r="H175" s="69">
        <v>4.6680000000000001</v>
      </c>
      <c r="I175" s="53">
        <v>3.79</v>
      </c>
    </row>
    <row r="176" spans="1:9" hidden="1" x14ac:dyDescent="0.25">
      <c r="A176" s="99">
        <v>717</v>
      </c>
      <c r="B176" s="99"/>
      <c r="C176" s="99"/>
      <c r="D176" s="97" t="s">
        <v>74</v>
      </c>
      <c r="E176" s="97"/>
      <c r="F176" s="101">
        <v>15.51</v>
      </c>
      <c r="G176" s="101"/>
      <c r="H176" s="54"/>
      <c r="I176" s="54"/>
    </row>
    <row r="177" spans="1:9" hidden="1" x14ac:dyDescent="0.25">
      <c r="A177" s="96" t="s">
        <v>126</v>
      </c>
      <c r="B177" s="96"/>
      <c r="C177" s="96"/>
      <c r="D177" s="96"/>
      <c r="E177" s="96"/>
      <c r="F177" s="102">
        <v>551.55799999999999</v>
      </c>
      <c r="G177" s="102"/>
      <c r="H177" s="71">
        <v>55.088000000000001</v>
      </c>
      <c r="I177" s="52">
        <v>9.99</v>
      </c>
    </row>
    <row r="178" spans="1:9" x14ac:dyDescent="0.25">
      <c r="A178" s="99">
        <v>6</v>
      </c>
      <c r="B178" s="99"/>
      <c r="C178" s="99"/>
      <c r="D178" s="97" t="s">
        <v>70</v>
      </c>
      <c r="E178" s="97"/>
      <c r="F178" s="100">
        <v>412.84800000000001</v>
      </c>
      <c r="G178" s="100"/>
      <c r="H178" s="69">
        <v>38.857999999999997</v>
      </c>
      <c r="I178" s="53">
        <v>9.41</v>
      </c>
    </row>
    <row r="179" spans="1:9" hidden="1" x14ac:dyDescent="0.25">
      <c r="A179" s="99">
        <v>173</v>
      </c>
      <c r="B179" s="99"/>
      <c r="C179" s="99"/>
      <c r="D179" s="97" t="s">
        <v>71</v>
      </c>
      <c r="E179" s="97"/>
      <c r="F179" s="107">
        <v>123.2</v>
      </c>
      <c r="G179" s="107"/>
      <c r="H179" s="65">
        <v>16.23</v>
      </c>
      <c r="I179" s="53">
        <v>13.17</v>
      </c>
    </row>
    <row r="180" spans="1:9" hidden="1" x14ac:dyDescent="0.25">
      <c r="A180" s="99">
        <v>717</v>
      </c>
      <c r="B180" s="99"/>
      <c r="C180" s="99"/>
      <c r="D180" s="97" t="s">
        <v>74</v>
      </c>
      <c r="E180" s="97"/>
      <c r="F180" s="101">
        <v>15.51</v>
      </c>
      <c r="G180" s="101"/>
      <c r="H180" s="54"/>
      <c r="I180" s="54"/>
    </row>
    <row r="181" spans="1:9" hidden="1" x14ac:dyDescent="0.25">
      <c r="A181" s="96" t="s">
        <v>127</v>
      </c>
      <c r="B181" s="96"/>
      <c r="C181" s="96"/>
      <c r="D181" s="96"/>
      <c r="E181" s="96"/>
      <c r="F181" s="102">
        <v>551.55799999999999</v>
      </c>
      <c r="G181" s="102"/>
      <c r="H181" s="66">
        <v>88.27</v>
      </c>
      <c r="I181" s="52">
        <v>16</v>
      </c>
    </row>
    <row r="182" spans="1:9" x14ac:dyDescent="0.25">
      <c r="A182" s="99">
        <v>6</v>
      </c>
      <c r="B182" s="99"/>
      <c r="C182" s="99"/>
      <c r="D182" s="97" t="s">
        <v>70</v>
      </c>
      <c r="E182" s="97"/>
      <c r="F182" s="100">
        <v>412.84800000000001</v>
      </c>
      <c r="G182" s="100"/>
      <c r="H182" s="69">
        <v>85.564999999999998</v>
      </c>
      <c r="I182" s="53">
        <v>20.73</v>
      </c>
    </row>
    <row r="183" spans="1:9" hidden="1" x14ac:dyDescent="0.25">
      <c r="A183" s="99">
        <v>173</v>
      </c>
      <c r="B183" s="99"/>
      <c r="C183" s="99"/>
      <c r="D183" s="97" t="s">
        <v>71</v>
      </c>
      <c r="E183" s="97"/>
      <c r="F183" s="107">
        <v>123.2</v>
      </c>
      <c r="G183" s="107"/>
      <c r="H183" s="69">
        <v>2.7050000000000001</v>
      </c>
      <c r="I183" s="53">
        <v>2.2000000000000002</v>
      </c>
    </row>
    <row r="184" spans="1:9" hidden="1" x14ac:dyDescent="0.25">
      <c r="A184" s="99">
        <v>717</v>
      </c>
      <c r="B184" s="99"/>
      <c r="C184" s="99"/>
      <c r="D184" s="97" t="s">
        <v>74</v>
      </c>
      <c r="E184" s="97"/>
      <c r="F184" s="101">
        <v>15.51</v>
      </c>
      <c r="G184" s="101"/>
      <c r="H184" s="54"/>
      <c r="I184" s="54"/>
    </row>
    <row r="185" spans="1:9" hidden="1" x14ac:dyDescent="0.25">
      <c r="A185" s="96" t="s">
        <v>128</v>
      </c>
      <c r="B185" s="96"/>
      <c r="C185" s="96"/>
      <c r="D185" s="96"/>
      <c r="E185" s="96"/>
      <c r="F185" s="102">
        <v>551.55799999999999</v>
      </c>
      <c r="G185" s="102"/>
      <c r="H185" s="71">
        <v>104.279</v>
      </c>
      <c r="I185" s="52">
        <v>18.91</v>
      </c>
    </row>
    <row r="186" spans="1:9" x14ac:dyDescent="0.25">
      <c r="A186" s="99">
        <v>6</v>
      </c>
      <c r="B186" s="99"/>
      <c r="C186" s="99"/>
      <c r="D186" s="97" t="s">
        <v>70</v>
      </c>
      <c r="E186" s="97"/>
      <c r="F186" s="100">
        <v>412.84800000000001</v>
      </c>
      <c r="G186" s="100"/>
      <c r="H186" s="69">
        <v>99.930999999999997</v>
      </c>
      <c r="I186" s="53">
        <v>24.21</v>
      </c>
    </row>
    <row r="187" spans="1:9" hidden="1" x14ac:dyDescent="0.25">
      <c r="A187" s="99">
        <v>173</v>
      </c>
      <c r="B187" s="99"/>
      <c r="C187" s="99"/>
      <c r="D187" s="97" t="s">
        <v>71</v>
      </c>
      <c r="E187" s="97"/>
      <c r="F187" s="107">
        <v>123.2</v>
      </c>
      <c r="G187" s="107"/>
      <c r="H187" s="69">
        <v>4.3479999999999999</v>
      </c>
      <c r="I187" s="53">
        <v>3.53</v>
      </c>
    </row>
    <row r="188" spans="1:9" hidden="1" x14ac:dyDescent="0.25">
      <c r="A188" s="99">
        <v>717</v>
      </c>
      <c r="B188" s="99"/>
      <c r="C188" s="99"/>
      <c r="D188" s="97" t="s">
        <v>74</v>
      </c>
      <c r="E188" s="97"/>
      <c r="F188" s="101">
        <v>15.51</v>
      </c>
      <c r="G188" s="101"/>
      <c r="H188" s="54"/>
      <c r="I188" s="54"/>
    </row>
    <row r="189" spans="1:9" ht="22.5" hidden="1" x14ac:dyDescent="0.25">
      <c r="A189" s="98" t="s">
        <v>129</v>
      </c>
      <c r="B189" s="98"/>
      <c r="C189" s="98"/>
      <c r="D189" s="57">
        <v>5526</v>
      </c>
      <c r="E189" s="58" t="s">
        <v>130</v>
      </c>
      <c r="F189" s="116">
        <v>1292.144</v>
      </c>
      <c r="G189" s="116"/>
      <c r="H189" s="70">
        <v>22.271999999999998</v>
      </c>
      <c r="I189" s="59">
        <v>1.72</v>
      </c>
    </row>
    <row r="190" spans="1:9" hidden="1" x14ac:dyDescent="0.25">
      <c r="A190" s="96" t="s">
        <v>131</v>
      </c>
      <c r="B190" s="96"/>
      <c r="C190" s="96"/>
      <c r="D190" s="96"/>
      <c r="E190" s="96"/>
      <c r="F190" s="102">
        <v>258.42899999999997</v>
      </c>
      <c r="G190" s="102"/>
      <c r="H190" s="55"/>
      <c r="I190" s="55"/>
    </row>
    <row r="191" spans="1:9" x14ac:dyDescent="0.25">
      <c r="A191" s="99">
        <v>6</v>
      </c>
      <c r="B191" s="99"/>
      <c r="C191" s="99"/>
      <c r="D191" s="97" t="s">
        <v>70</v>
      </c>
      <c r="E191" s="97"/>
      <c r="F191" s="100">
        <v>210.71799999999999</v>
      </c>
      <c r="G191" s="100"/>
      <c r="H191" s="54"/>
      <c r="I191" s="54"/>
    </row>
    <row r="192" spans="1:9" hidden="1" x14ac:dyDescent="0.25">
      <c r="A192" s="99">
        <v>173</v>
      </c>
      <c r="B192" s="99"/>
      <c r="C192" s="99"/>
      <c r="D192" s="97" t="s">
        <v>71</v>
      </c>
      <c r="E192" s="97"/>
      <c r="F192" s="100">
        <v>47.710999999999999</v>
      </c>
      <c r="G192" s="100"/>
      <c r="H192" s="54"/>
      <c r="I192" s="54"/>
    </row>
    <row r="193" spans="1:9" hidden="1" x14ac:dyDescent="0.25">
      <c r="A193" s="96" t="s">
        <v>132</v>
      </c>
      <c r="B193" s="96"/>
      <c r="C193" s="96"/>
      <c r="D193" s="96"/>
      <c r="E193" s="96"/>
      <c r="F193" s="102">
        <v>258.42899999999997</v>
      </c>
      <c r="G193" s="102"/>
      <c r="H193" s="55"/>
      <c r="I193" s="55"/>
    </row>
    <row r="194" spans="1:9" x14ac:dyDescent="0.25">
      <c r="A194" s="99">
        <v>6</v>
      </c>
      <c r="B194" s="99"/>
      <c r="C194" s="99"/>
      <c r="D194" s="97" t="s">
        <v>70</v>
      </c>
      <c r="E194" s="97"/>
      <c r="F194" s="100">
        <v>210.71799999999999</v>
      </c>
      <c r="G194" s="100"/>
      <c r="H194" s="54"/>
      <c r="I194" s="54"/>
    </row>
    <row r="195" spans="1:9" hidden="1" x14ac:dyDescent="0.25">
      <c r="A195" s="99">
        <v>173</v>
      </c>
      <c r="B195" s="99"/>
      <c r="C195" s="99"/>
      <c r="D195" s="97" t="s">
        <v>71</v>
      </c>
      <c r="E195" s="97"/>
      <c r="F195" s="100">
        <v>47.710999999999999</v>
      </c>
      <c r="G195" s="100"/>
      <c r="H195" s="54"/>
      <c r="I195" s="54"/>
    </row>
    <row r="196" spans="1:9" hidden="1" x14ac:dyDescent="0.25">
      <c r="A196" s="96" t="s">
        <v>133</v>
      </c>
      <c r="B196" s="96"/>
      <c r="C196" s="96"/>
      <c r="D196" s="96"/>
      <c r="E196" s="96"/>
      <c r="F196" s="102">
        <v>258.428</v>
      </c>
      <c r="G196" s="102"/>
      <c r="H196" s="55"/>
      <c r="I196" s="55"/>
    </row>
    <row r="197" spans="1:9" x14ac:dyDescent="0.25">
      <c r="A197" s="99">
        <v>6</v>
      </c>
      <c r="B197" s="99"/>
      <c r="C197" s="99"/>
      <c r="D197" s="97" t="s">
        <v>70</v>
      </c>
      <c r="E197" s="97"/>
      <c r="F197" s="100">
        <v>210.71799999999999</v>
      </c>
      <c r="G197" s="100"/>
      <c r="H197" s="54"/>
      <c r="I197" s="54"/>
    </row>
    <row r="198" spans="1:9" hidden="1" x14ac:dyDescent="0.25">
      <c r="A198" s="99">
        <v>173</v>
      </c>
      <c r="B198" s="99"/>
      <c r="C198" s="99"/>
      <c r="D198" s="97" t="s">
        <v>71</v>
      </c>
      <c r="E198" s="97"/>
      <c r="F198" s="101">
        <v>47.71</v>
      </c>
      <c r="G198" s="101"/>
      <c r="H198" s="54"/>
      <c r="I198" s="54"/>
    </row>
    <row r="199" spans="1:9" hidden="1" x14ac:dyDescent="0.25">
      <c r="A199" s="96" t="s">
        <v>134</v>
      </c>
      <c r="B199" s="96"/>
      <c r="C199" s="96"/>
      <c r="D199" s="96"/>
      <c r="E199" s="96"/>
      <c r="F199" s="102">
        <v>258.42899999999997</v>
      </c>
      <c r="G199" s="102"/>
      <c r="H199" s="71">
        <v>22.271999999999998</v>
      </c>
      <c r="I199" s="52">
        <v>8.6199999999999992</v>
      </c>
    </row>
    <row r="200" spans="1:9" x14ac:dyDescent="0.25">
      <c r="A200" s="99">
        <v>6</v>
      </c>
      <c r="B200" s="99"/>
      <c r="C200" s="99"/>
      <c r="D200" s="97" t="s">
        <v>70</v>
      </c>
      <c r="E200" s="97"/>
      <c r="F200" s="100">
        <v>210.71799999999999</v>
      </c>
      <c r="G200" s="100"/>
      <c r="H200" s="69">
        <v>18.931000000000001</v>
      </c>
      <c r="I200" s="53">
        <v>8.98</v>
      </c>
    </row>
    <row r="201" spans="1:9" hidden="1" x14ac:dyDescent="0.25">
      <c r="A201" s="99">
        <v>173</v>
      </c>
      <c r="B201" s="99"/>
      <c r="C201" s="99"/>
      <c r="D201" s="97" t="s">
        <v>71</v>
      </c>
      <c r="E201" s="97"/>
      <c r="F201" s="100">
        <v>47.710999999999999</v>
      </c>
      <c r="G201" s="100"/>
      <c r="H201" s="69">
        <v>3.3410000000000002</v>
      </c>
      <c r="I201" s="53">
        <v>7</v>
      </c>
    </row>
    <row r="202" spans="1:9" hidden="1" x14ac:dyDescent="0.25">
      <c r="A202" s="96" t="s">
        <v>135</v>
      </c>
      <c r="B202" s="96"/>
      <c r="C202" s="96"/>
      <c r="D202" s="96"/>
      <c r="E202" s="96"/>
      <c r="F202" s="102">
        <v>258.42899999999997</v>
      </c>
      <c r="G202" s="102"/>
      <c r="H202" s="55"/>
      <c r="I202" s="55"/>
    </row>
    <row r="203" spans="1:9" x14ac:dyDescent="0.25">
      <c r="A203" s="99">
        <v>6</v>
      </c>
      <c r="B203" s="99"/>
      <c r="C203" s="99"/>
      <c r="D203" s="97" t="s">
        <v>70</v>
      </c>
      <c r="E203" s="97"/>
      <c r="F203" s="100">
        <v>210.71799999999999</v>
      </c>
      <c r="G203" s="100"/>
      <c r="H203" s="54"/>
      <c r="I203" s="54"/>
    </row>
    <row r="204" spans="1:9" hidden="1" x14ac:dyDescent="0.25">
      <c r="A204" s="99">
        <v>173</v>
      </c>
      <c r="B204" s="99"/>
      <c r="C204" s="99"/>
      <c r="D204" s="97" t="s">
        <v>71</v>
      </c>
      <c r="E204" s="97"/>
      <c r="F204" s="100">
        <v>47.710999999999999</v>
      </c>
      <c r="G204" s="100"/>
      <c r="H204" s="54"/>
      <c r="I204" s="54"/>
    </row>
    <row r="205" spans="1:9" ht="22.5" hidden="1" x14ac:dyDescent="0.25">
      <c r="A205" s="98" t="s">
        <v>136</v>
      </c>
      <c r="B205" s="98"/>
      <c r="C205" s="98"/>
      <c r="D205" s="57">
        <v>5544</v>
      </c>
      <c r="E205" s="58" t="s">
        <v>137</v>
      </c>
      <c r="F205" s="108">
        <v>530.08199999999999</v>
      </c>
      <c r="G205" s="108"/>
      <c r="H205" s="70">
        <v>163.483</v>
      </c>
      <c r="I205" s="59">
        <v>30.84</v>
      </c>
    </row>
    <row r="206" spans="1:9" hidden="1" x14ac:dyDescent="0.25">
      <c r="A206" s="96" t="s">
        <v>138</v>
      </c>
      <c r="B206" s="96"/>
      <c r="C206" s="96"/>
      <c r="D206" s="96"/>
      <c r="E206" s="96"/>
      <c r="F206" s="102">
        <v>530.08199999999999</v>
      </c>
      <c r="G206" s="102"/>
      <c r="H206" s="71">
        <v>163.483</v>
      </c>
      <c r="I206" s="52">
        <v>30.84</v>
      </c>
    </row>
    <row r="207" spans="1:9" x14ac:dyDescent="0.25">
      <c r="A207" s="99">
        <v>6</v>
      </c>
      <c r="B207" s="99"/>
      <c r="C207" s="99"/>
      <c r="D207" s="97" t="s">
        <v>70</v>
      </c>
      <c r="E207" s="97"/>
      <c r="F207" s="100">
        <v>340.86700000000002</v>
      </c>
      <c r="G207" s="100"/>
      <c r="H207" s="69">
        <v>158.14599999999999</v>
      </c>
      <c r="I207" s="53">
        <v>46.4</v>
      </c>
    </row>
    <row r="208" spans="1:9" hidden="1" x14ac:dyDescent="0.25">
      <c r="A208" s="99">
        <v>173</v>
      </c>
      <c r="B208" s="99"/>
      <c r="C208" s="99"/>
      <c r="D208" s="97" t="s">
        <v>71</v>
      </c>
      <c r="E208" s="97"/>
      <c r="F208" s="100">
        <v>176.44800000000001</v>
      </c>
      <c r="G208" s="100"/>
      <c r="H208" s="69">
        <v>5.3369999999999997</v>
      </c>
      <c r="I208" s="53">
        <v>3.02</v>
      </c>
    </row>
    <row r="209" spans="1:9" hidden="1" x14ac:dyDescent="0.25">
      <c r="A209" s="99">
        <v>717</v>
      </c>
      <c r="B209" s="99"/>
      <c r="C209" s="99"/>
      <c r="D209" s="97" t="s">
        <v>74</v>
      </c>
      <c r="E209" s="97"/>
      <c r="F209" s="100">
        <v>12.766999999999999</v>
      </c>
      <c r="G209" s="100"/>
      <c r="H209" s="54"/>
      <c r="I209" s="54"/>
    </row>
    <row r="210" spans="1:9" ht="22.5" hidden="1" x14ac:dyDescent="0.25">
      <c r="A210" s="98" t="s">
        <v>139</v>
      </c>
      <c r="B210" s="98"/>
      <c r="C210" s="98"/>
      <c r="D210" s="57">
        <v>5747</v>
      </c>
      <c r="E210" s="58" t="s">
        <v>140</v>
      </c>
      <c r="F210" s="116">
        <v>8323.7360000000008</v>
      </c>
      <c r="G210" s="116"/>
      <c r="H210" s="73">
        <v>1628.3710000000001</v>
      </c>
      <c r="I210" s="59">
        <v>19.559999999999999</v>
      </c>
    </row>
    <row r="211" spans="1:9" hidden="1" x14ac:dyDescent="0.25">
      <c r="A211" s="96" t="s">
        <v>141</v>
      </c>
      <c r="B211" s="96"/>
      <c r="C211" s="96"/>
      <c r="D211" s="96"/>
      <c r="E211" s="96"/>
      <c r="F211" s="106">
        <v>362.5</v>
      </c>
      <c r="G211" s="106"/>
      <c r="H211" s="55"/>
      <c r="I211" s="55"/>
    </row>
    <row r="212" spans="1:9" x14ac:dyDescent="0.25">
      <c r="A212" s="99">
        <v>6</v>
      </c>
      <c r="B212" s="99"/>
      <c r="C212" s="99"/>
      <c r="D212" s="97" t="s">
        <v>70</v>
      </c>
      <c r="E212" s="97"/>
      <c r="F212" s="103">
        <v>300</v>
      </c>
      <c r="G212" s="103"/>
      <c r="H212" s="54"/>
      <c r="I212" s="54"/>
    </row>
    <row r="213" spans="1:9" hidden="1" x14ac:dyDescent="0.25">
      <c r="A213" s="99">
        <v>173</v>
      </c>
      <c r="B213" s="99"/>
      <c r="C213" s="99"/>
      <c r="D213" s="97" t="s">
        <v>71</v>
      </c>
      <c r="E213" s="97"/>
      <c r="F213" s="103">
        <v>50</v>
      </c>
      <c r="G213" s="103"/>
      <c r="H213" s="54"/>
      <c r="I213" s="54"/>
    </row>
    <row r="214" spans="1:9" hidden="1" x14ac:dyDescent="0.25">
      <c r="A214" s="99">
        <v>477</v>
      </c>
      <c r="B214" s="99"/>
      <c r="C214" s="99"/>
      <c r="D214" s="97" t="s">
        <v>56</v>
      </c>
      <c r="E214" s="97"/>
      <c r="F214" s="103">
        <v>1</v>
      </c>
      <c r="G214" s="103"/>
      <c r="H214" s="54"/>
      <c r="I214" s="54"/>
    </row>
    <row r="215" spans="1:9" hidden="1" x14ac:dyDescent="0.25">
      <c r="A215" s="99">
        <v>591</v>
      </c>
      <c r="B215" s="99"/>
      <c r="C215" s="99"/>
      <c r="D215" s="97" t="s">
        <v>72</v>
      </c>
      <c r="E215" s="97"/>
      <c r="F215" s="107">
        <v>0.5</v>
      </c>
      <c r="G215" s="107"/>
      <c r="H215" s="54"/>
      <c r="I215" s="54"/>
    </row>
    <row r="216" spans="1:9" hidden="1" x14ac:dyDescent="0.25">
      <c r="A216" s="99">
        <v>715</v>
      </c>
      <c r="B216" s="99"/>
      <c r="C216" s="99"/>
      <c r="D216" s="97" t="s">
        <v>73</v>
      </c>
      <c r="E216" s="97"/>
      <c r="F216" s="107">
        <v>0.5</v>
      </c>
      <c r="G216" s="107"/>
      <c r="H216" s="54"/>
      <c r="I216" s="54"/>
    </row>
    <row r="217" spans="1:9" hidden="1" x14ac:dyDescent="0.25">
      <c r="A217" s="99">
        <v>717</v>
      </c>
      <c r="B217" s="99"/>
      <c r="C217" s="99"/>
      <c r="D217" s="97" t="s">
        <v>74</v>
      </c>
      <c r="E217" s="97"/>
      <c r="F217" s="103">
        <v>10</v>
      </c>
      <c r="G217" s="103"/>
      <c r="H217" s="54"/>
      <c r="I217" s="54"/>
    </row>
    <row r="218" spans="1:9" hidden="1" x14ac:dyDescent="0.25">
      <c r="A218" s="99">
        <v>721</v>
      </c>
      <c r="B218" s="99"/>
      <c r="C218" s="99"/>
      <c r="D218" s="97" t="s">
        <v>75</v>
      </c>
      <c r="E218" s="97"/>
      <c r="F218" s="107">
        <v>0.5</v>
      </c>
      <c r="G218" s="107"/>
      <c r="H218" s="54"/>
      <c r="I218" s="54"/>
    </row>
    <row r="219" spans="1:9" hidden="1" x14ac:dyDescent="0.25">
      <c r="A219" s="96" t="s">
        <v>142</v>
      </c>
      <c r="B219" s="96"/>
      <c r="C219" s="96"/>
      <c r="D219" s="96"/>
      <c r="E219" s="96"/>
      <c r="F219" s="105">
        <v>260</v>
      </c>
      <c r="G219" s="105"/>
      <c r="H219" s="66">
        <v>28.52</v>
      </c>
      <c r="I219" s="52">
        <v>10.97</v>
      </c>
    </row>
    <row r="220" spans="1:9" x14ac:dyDescent="0.25">
      <c r="A220" s="99">
        <v>6</v>
      </c>
      <c r="B220" s="99"/>
      <c r="C220" s="99"/>
      <c r="D220" s="97" t="s">
        <v>70</v>
      </c>
      <c r="E220" s="97"/>
      <c r="F220" s="103">
        <v>200</v>
      </c>
      <c r="G220" s="103"/>
      <c r="H220" s="65">
        <v>23.37</v>
      </c>
      <c r="I220" s="53">
        <v>11.69</v>
      </c>
    </row>
    <row r="221" spans="1:9" hidden="1" x14ac:dyDescent="0.25">
      <c r="A221" s="99">
        <v>173</v>
      </c>
      <c r="B221" s="99"/>
      <c r="C221" s="99"/>
      <c r="D221" s="97" t="s">
        <v>71</v>
      </c>
      <c r="E221" s="97"/>
      <c r="F221" s="103">
        <v>50</v>
      </c>
      <c r="G221" s="103"/>
      <c r="H221" s="65">
        <v>5.09</v>
      </c>
      <c r="I221" s="53">
        <v>10.18</v>
      </c>
    </row>
    <row r="222" spans="1:9" hidden="1" x14ac:dyDescent="0.25">
      <c r="A222" s="99">
        <v>717</v>
      </c>
      <c r="B222" s="99"/>
      <c r="C222" s="99"/>
      <c r="D222" s="97" t="s">
        <v>74</v>
      </c>
      <c r="E222" s="97"/>
      <c r="F222" s="103">
        <v>10</v>
      </c>
      <c r="G222" s="103"/>
      <c r="H222" s="65">
        <v>0.06</v>
      </c>
      <c r="I222" s="53">
        <v>0.6</v>
      </c>
    </row>
    <row r="223" spans="1:9" hidden="1" x14ac:dyDescent="0.25">
      <c r="A223" s="96" t="s">
        <v>143</v>
      </c>
      <c r="B223" s="96"/>
      <c r="C223" s="96"/>
      <c r="D223" s="96"/>
      <c r="E223" s="96"/>
      <c r="F223" s="106">
        <v>253.5</v>
      </c>
      <c r="G223" s="106"/>
      <c r="H223" s="55"/>
      <c r="I223" s="55"/>
    </row>
    <row r="224" spans="1:9" x14ac:dyDescent="0.25">
      <c r="A224" s="99">
        <v>6</v>
      </c>
      <c r="B224" s="99"/>
      <c r="C224" s="99"/>
      <c r="D224" s="97" t="s">
        <v>70</v>
      </c>
      <c r="E224" s="97"/>
      <c r="F224" s="103">
        <v>200</v>
      </c>
      <c r="G224" s="103"/>
      <c r="H224" s="54"/>
      <c r="I224" s="54"/>
    </row>
    <row r="225" spans="1:9" hidden="1" x14ac:dyDescent="0.25">
      <c r="A225" s="99">
        <v>173</v>
      </c>
      <c r="B225" s="99"/>
      <c r="C225" s="99"/>
      <c r="D225" s="97" t="s">
        <v>71</v>
      </c>
      <c r="E225" s="97"/>
      <c r="F225" s="103">
        <v>50</v>
      </c>
      <c r="G225" s="103"/>
      <c r="H225" s="54"/>
      <c r="I225" s="54"/>
    </row>
    <row r="226" spans="1:9" hidden="1" x14ac:dyDescent="0.25">
      <c r="A226" s="99">
        <v>477</v>
      </c>
      <c r="B226" s="99"/>
      <c r="C226" s="99"/>
      <c r="D226" s="97" t="s">
        <v>56</v>
      </c>
      <c r="E226" s="97"/>
      <c r="F226" s="103">
        <v>1</v>
      </c>
      <c r="G226" s="103"/>
      <c r="H226" s="54"/>
      <c r="I226" s="54"/>
    </row>
    <row r="227" spans="1:9" hidden="1" x14ac:dyDescent="0.25">
      <c r="A227" s="99">
        <v>591</v>
      </c>
      <c r="B227" s="99"/>
      <c r="C227" s="99"/>
      <c r="D227" s="97" t="s">
        <v>72</v>
      </c>
      <c r="E227" s="97"/>
      <c r="F227" s="107">
        <v>0.5</v>
      </c>
      <c r="G227" s="107"/>
      <c r="H227" s="54"/>
      <c r="I227" s="54"/>
    </row>
    <row r="228" spans="1:9" hidden="1" x14ac:dyDescent="0.25">
      <c r="A228" s="99">
        <v>715</v>
      </c>
      <c r="B228" s="99"/>
      <c r="C228" s="99"/>
      <c r="D228" s="97" t="s">
        <v>73</v>
      </c>
      <c r="E228" s="97"/>
      <c r="F228" s="107">
        <v>0.5</v>
      </c>
      <c r="G228" s="107"/>
      <c r="H228" s="54"/>
      <c r="I228" s="54"/>
    </row>
    <row r="229" spans="1:9" hidden="1" x14ac:dyDescent="0.25">
      <c r="A229" s="99">
        <v>717</v>
      </c>
      <c r="B229" s="99"/>
      <c r="C229" s="99"/>
      <c r="D229" s="97" t="s">
        <v>74</v>
      </c>
      <c r="E229" s="97"/>
      <c r="F229" s="103">
        <v>1</v>
      </c>
      <c r="G229" s="103"/>
      <c r="H229" s="54"/>
      <c r="I229" s="54"/>
    </row>
    <row r="230" spans="1:9" hidden="1" x14ac:dyDescent="0.25">
      <c r="A230" s="99">
        <v>721</v>
      </c>
      <c r="B230" s="99"/>
      <c r="C230" s="99"/>
      <c r="D230" s="97" t="s">
        <v>75</v>
      </c>
      <c r="E230" s="97"/>
      <c r="F230" s="107">
        <v>0.5</v>
      </c>
      <c r="G230" s="107"/>
      <c r="H230" s="54"/>
      <c r="I230" s="54"/>
    </row>
    <row r="231" spans="1:9" hidden="1" x14ac:dyDescent="0.25">
      <c r="A231" s="96" t="s">
        <v>144</v>
      </c>
      <c r="B231" s="96"/>
      <c r="C231" s="96"/>
      <c r="D231" s="96"/>
      <c r="E231" s="96"/>
      <c r="F231" s="104">
        <v>137.02000000000001</v>
      </c>
      <c r="G231" s="104"/>
      <c r="H231" s="66">
        <v>137.02000000000001</v>
      </c>
      <c r="I231" s="74">
        <v>100</v>
      </c>
    </row>
    <row r="232" spans="1:9" x14ac:dyDescent="0.25">
      <c r="A232" s="99">
        <v>6</v>
      </c>
      <c r="B232" s="99"/>
      <c r="C232" s="99"/>
      <c r="D232" s="97" t="s">
        <v>70</v>
      </c>
      <c r="E232" s="97"/>
      <c r="F232" s="103">
        <v>130</v>
      </c>
      <c r="G232" s="103"/>
      <c r="H232" s="64">
        <v>130</v>
      </c>
      <c r="I232" s="61">
        <v>100</v>
      </c>
    </row>
    <row r="233" spans="1:9" hidden="1" x14ac:dyDescent="0.25">
      <c r="A233" s="99">
        <v>173</v>
      </c>
      <c r="B233" s="99"/>
      <c r="C233" s="99"/>
      <c r="D233" s="97" t="s">
        <v>71</v>
      </c>
      <c r="E233" s="97"/>
      <c r="F233" s="103">
        <v>7</v>
      </c>
      <c r="G233" s="103"/>
      <c r="H233" s="64">
        <v>7</v>
      </c>
      <c r="I233" s="61">
        <v>100</v>
      </c>
    </row>
    <row r="234" spans="1:9" hidden="1" x14ac:dyDescent="0.25">
      <c r="A234" s="99">
        <v>717</v>
      </c>
      <c r="B234" s="99"/>
      <c r="C234" s="99"/>
      <c r="D234" s="97" t="s">
        <v>74</v>
      </c>
      <c r="E234" s="97"/>
      <c r="F234" s="101">
        <v>0.02</v>
      </c>
      <c r="G234" s="101"/>
      <c r="H234" s="65">
        <v>0.02</v>
      </c>
      <c r="I234" s="61">
        <v>100</v>
      </c>
    </row>
    <row r="235" spans="1:9" hidden="1" x14ac:dyDescent="0.25">
      <c r="A235" s="96" t="s">
        <v>145</v>
      </c>
      <c r="B235" s="96"/>
      <c r="C235" s="96"/>
      <c r="D235" s="96"/>
      <c r="E235" s="96"/>
      <c r="F235" s="117">
        <v>2501</v>
      </c>
      <c r="G235" s="117"/>
      <c r="H235" s="66">
        <v>424.09</v>
      </c>
      <c r="I235" s="52">
        <v>16.96</v>
      </c>
    </row>
    <row r="236" spans="1:9" x14ac:dyDescent="0.25">
      <c r="A236" s="99">
        <v>6</v>
      </c>
      <c r="B236" s="99"/>
      <c r="C236" s="99"/>
      <c r="D236" s="97" t="s">
        <v>70</v>
      </c>
      <c r="E236" s="97"/>
      <c r="F236" s="114">
        <v>2000</v>
      </c>
      <c r="G236" s="114"/>
      <c r="H236" s="65">
        <v>407.06</v>
      </c>
      <c r="I236" s="53">
        <v>20.350000000000001</v>
      </c>
    </row>
    <row r="237" spans="1:9" hidden="1" x14ac:dyDescent="0.25">
      <c r="A237" s="99">
        <v>173</v>
      </c>
      <c r="B237" s="99"/>
      <c r="C237" s="99"/>
      <c r="D237" s="97" t="s">
        <v>71</v>
      </c>
      <c r="E237" s="97"/>
      <c r="F237" s="103">
        <v>500</v>
      </c>
      <c r="G237" s="103"/>
      <c r="H237" s="65">
        <v>16.72</v>
      </c>
      <c r="I237" s="53">
        <v>3.34</v>
      </c>
    </row>
    <row r="238" spans="1:9" hidden="1" x14ac:dyDescent="0.25">
      <c r="A238" s="99">
        <v>717</v>
      </c>
      <c r="B238" s="99"/>
      <c r="C238" s="99"/>
      <c r="D238" s="97" t="s">
        <v>74</v>
      </c>
      <c r="E238" s="97"/>
      <c r="F238" s="103">
        <v>1</v>
      </c>
      <c r="G238" s="103"/>
      <c r="H238" s="65">
        <v>0.31</v>
      </c>
      <c r="I238" s="53">
        <v>31</v>
      </c>
    </row>
    <row r="239" spans="1:9" hidden="1" x14ac:dyDescent="0.25">
      <c r="A239" s="96" t="s">
        <v>146</v>
      </c>
      <c r="B239" s="96"/>
      <c r="C239" s="96"/>
      <c r="D239" s="96"/>
      <c r="E239" s="96"/>
      <c r="F239" s="115">
        <v>1063.98</v>
      </c>
      <c r="G239" s="115"/>
      <c r="H239" s="66">
        <v>358.93</v>
      </c>
      <c r="I239" s="52">
        <v>33.729999999999997</v>
      </c>
    </row>
    <row r="240" spans="1:9" x14ac:dyDescent="0.25">
      <c r="A240" s="99">
        <v>6</v>
      </c>
      <c r="B240" s="99"/>
      <c r="C240" s="99"/>
      <c r="D240" s="97" t="s">
        <v>70</v>
      </c>
      <c r="E240" s="97"/>
      <c r="F240" s="103">
        <v>870</v>
      </c>
      <c r="G240" s="103"/>
      <c r="H240" s="65">
        <v>352.68</v>
      </c>
      <c r="I240" s="53">
        <v>40.54</v>
      </c>
    </row>
    <row r="241" spans="1:9" hidden="1" x14ac:dyDescent="0.25">
      <c r="A241" s="99">
        <v>173</v>
      </c>
      <c r="B241" s="99"/>
      <c r="C241" s="99"/>
      <c r="D241" s="97" t="s">
        <v>71</v>
      </c>
      <c r="E241" s="97"/>
      <c r="F241" s="103">
        <v>193</v>
      </c>
      <c r="G241" s="103"/>
      <c r="H241" s="64">
        <v>6</v>
      </c>
      <c r="I241" s="53">
        <v>3.11</v>
      </c>
    </row>
    <row r="242" spans="1:9" hidden="1" x14ac:dyDescent="0.25">
      <c r="A242" s="99">
        <v>717</v>
      </c>
      <c r="B242" s="99"/>
      <c r="C242" s="99"/>
      <c r="D242" s="97" t="s">
        <v>74</v>
      </c>
      <c r="E242" s="97"/>
      <c r="F242" s="101">
        <v>0.98</v>
      </c>
      <c r="G242" s="101"/>
      <c r="H242" s="65">
        <v>0.25</v>
      </c>
      <c r="I242" s="53">
        <v>25.51</v>
      </c>
    </row>
    <row r="243" spans="1:9" hidden="1" x14ac:dyDescent="0.25">
      <c r="A243" s="96" t="s">
        <v>147</v>
      </c>
      <c r="B243" s="96"/>
      <c r="C243" s="96"/>
      <c r="D243" s="96"/>
      <c r="E243" s="96"/>
      <c r="F243" s="117">
        <v>2201</v>
      </c>
      <c r="G243" s="117"/>
      <c r="H243" s="66">
        <v>190.03</v>
      </c>
      <c r="I243" s="52">
        <v>8.6300000000000008</v>
      </c>
    </row>
    <row r="244" spans="1:9" x14ac:dyDescent="0.25">
      <c r="A244" s="99">
        <v>6</v>
      </c>
      <c r="B244" s="99"/>
      <c r="C244" s="99"/>
      <c r="D244" s="97" t="s">
        <v>70</v>
      </c>
      <c r="E244" s="97"/>
      <c r="F244" s="114">
        <v>2000</v>
      </c>
      <c r="G244" s="114"/>
      <c r="H244" s="65">
        <v>183.51</v>
      </c>
      <c r="I244" s="53">
        <v>9.18</v>
      </c>
    </row>
    <row r="245" spans="1:9" hidden="1" x14ac:dyDescent="0.25">
      <c r="A245" s="99">
        <v>173</v>
      </c>
      <c r="B245" s="99"/>
      <c r="C245" s="99"/>
      <c r="D245" s="97" t="s">
        <v>71</v>
      </c>
      <c r="E245" s="97"/>
      <c r="F245" s="103">
        <v>200</v>
      </c>
      <c r="G245" s="103"/>
      <c r="H245" s="67">
        <v>6.4</v>
      </c>
      <c r="I245" s="53">
        <v>3.2</v>
      </c>
    </row>
    <row r="246" spans="1:9" hidden="1" x14ac:dyDescent="0.25">
      <c r="A246" s="99">
        <v>717</v>
      </c>
      <c r="B246" s="99"/>
      <c r="C246" s="99"/>
      <c r="D246" s="97" t="s">
        <v>74</v>
      </c>
      <c r="E246" s="97"/>
      <c r="F246" s="103">
        <v>1</v>
      </c>
      <c r="G246" s="103"/>
      <c r="H246" s="65">
        <v>0.12</v>
      </c>
      <c r="I246" s="53">
        <v>12</v>
      </c>
    </row>
    <row r="247" spans="1:9" hidden="1" x14ac:dyDescent="0.25">
      <c r="A247" s="96" t="s">
        <v>148</v>
      </c>
      <c r="B247" s="96"/>
      <c r="C247" s="96"/>
      <c r="D247" s="96"/>
      <c r="E247" s="96"/>
      <c r="F247" s="102">
        <v>92.736000000000004</v>
      </c>
      <c r="G247" s="102"/>
      <c r="H247" s="71">
        <v>24.265999999999998</v>
      </c>
      <c r="I247" s="52">
        <v>26.17</v>
      </c>
    </row>
    <row r="248" spans="1:9" x14ac:dyDescent="0.25">
      <c r="A248" s="99">
        <v>6</v>
      </c>
      <c r="B248" s="99"/>
      <c r="C248" s="99"/>
      <c r="D248" s="97" t="s">
        <v>70</v>
      </c>
      <c r="E248" s="97"/>
      <c r="F248" s="103">
        <v>1</v>
      </c>
      <c r="G248" s="103"/>
      <c r="H248" s="54"/>
      <c r="I248" s="54"/>
    </row>
    <row r="249" spans="1:9" hidden="1" x14ac:dyDescent="0.25">
      <c r="A249" s="99">
        <v>173</v>
      </c>
      <c r="B249" s="99"/>
      <c r="C249" s="99"/>
      <c r="D249" s="97" t="s">
        <v>71</v>
      </c>
      <c r="E249" s="97"/>
      <c r="F249" s="103">
        <v>1</v>
      </c>
      <c r="G249" s="103"/>
      <c r="H249" s="54"/>
      <c r="I249" s="54"/>
    </row>
    <row r="250" spans="1:9" hidden="1" x14ac:dyDescent="0.25">
      <c r="A250" s="99">
        <v>717</v>
      </c>
      <c r="B250" s="99"/>
      <c r="C250" s="99"/>
      <c r="D250" s="97" t="s">
        <v>74</v>
      </c>
      <c r="E250" s="97"/>
      <c r="F250" s="100">
        <v>90.736000000000004</v>
      </c>
      <c r="G250" s="100"/>
      <c r="H250" s="69">
        <v>24.265999999999998</v>
      </c>
      <c r="I250" s="53">
        <v>26.74</v>
      </c>
    </row>
    <row r="251" spans="1:9" hidden="1" x14ac:dyDescent="0.25">
      <c r="A251" s="96" t="s">
        <v>149</v>
      </c>
      <c r="B251" s="96"/>
      <c r="C251" s="96"/>
      <c r="D251" s="96"/>
      <c r="E251" s="96"/>
      <c r="F251" s="105">
        <v>251</v>
      </c>
      <c r="G251" s="105"/>
      <c r="H251" s="55"/>
      <c r="I251" s="55"/>
    </row>
    <row r="252" spans="1:9" x14ac:dyDescent="0.25">
      <c r="A252" s="99">
        <v>6</v>
      </c>
      <c r="B252" s="99"/>
      <c r="C252" s="99"/>
      <c r="D252" s="97" t="s">
        <v>70</v>
      </c>
      <c r="E252" s="97"/>
      <c r="F252" s="103">
        <v>200</v>
      </c>
      <c r="G252" s="103"/>
      <c r="H252" s="54"/>
      <c r="I252" s="54"/>
    </row>
    <row r="253" spans="1:9" hidden="1" x14ac:dyDescent="0.25">
      <c r="A253" s="99">
        <v>173</v>
      </c>
      <c r="B253" s="99"/>
      <c r="C253" s="99"/>
      <c r="D253" s="97" t="s">
        <v>71</v>
      </c>
      <c r="E253" s="97"/>
      <c r="F253" s="103">
        <v>50</v>
      </c>
      <c r="G253" s="103"/>
      <c r="H253" s="54"/>
      <c r="I253" s="54"/>
    </row>
    <row r="254" spans="1:9" hidden="1" x14ac:dyDescent="0.25">
      <c r="A254" s="99">
        <v>717</v>
      </c>
      <c r="B254" s="99"/>
      <c r="C254" s="99"/>
      <c r="D254" s="97" t="s">
        <v>74</v>
      </c>
      <c r="E254" s="97"/>
      <c r="F254" s="103">
        <v>1</v>
      </c>
      <c r="G254" s="103"/>
      <c r="H254" s="54"/>
      <c r="I254" s="54"/>
    </row>
    <row r="255" spans="1:9" hidden="1" x14ac:dyDescent="0.25">
      <c r="A255" s="96" t="s">
        <v>150</v>
      </c>
      <c r="B255" s="96"/>
      <c r="C255" s="96"/>
      <c r="D255" s="96"/>
      <c r="E255" s="96"/>
      <c r="F255" s="117">
        <v>1201</v>
      </c>
      <c r="G255" s="117"/>
      <c r="H255" s="71">
        <v>465.51499999999999</v>
      </c>
      <c r="I255" s="52">
        <v>38.76</v>
      </c>
    </row>
    <row r="256" spans="1:9" x14ac:dyDescent="0.25">
      <c r="A256" s="99">
        <v>6</v>
      </c>
      <c r="B256" s="99"/>
      <c r="C256" s="99"/>
      <c r="D256" s="97" t="s">
        <v>70</v>
      </c>
      <c r="E256" s="97"/>
      <c r="F256" s="114">
        <v>1000</v>
      </c>
      <c r="G256" s="114"/>
      <c r="H256" s="65">
        <v>449.61</v>
      </c>
      <c r="I256" s="53">
        <v>44.96</v>
      </c>
    </row>
    <row r="257" spans="1:9" hidden="1" x14ac:dyDescent="0.25">
      <c r="A257" s="99">
        <v>173</v>
      </c>
      <c r="B257" s="99"/>
      <c r="C257" s="99"/>
      <c r="D257" s="97" t="s">
        <v>71</v>
      </c>
      <c r="E257" s="97"/>
      <c r="F257" s="103">
        <v>200</v>
      </c>
      <c r="G257" s="103"/>
      <c r="H257" s="67">
        <v>15.5</v>
      </c>
      <c r="I257" s="53">
        <v>7.75</v>
      </c>
    </row>
    <row r="258" spans="1:9" hidden="1" x14ac:dyDescent="0.25">
      <c r="A258" s="99">
        <v>717</v>
      </c>
      <c r="B258" s="99"/>
      <c r="C258" s="99"/>
      <c r="D258" s="97" t="s">
        <v>74</v>
      </c>
      <c r="E258" s="97"/>
      <c r="F258" s="103">
        <v>1</v>
      </c>
      <c r="G258" s="103"/>
      <c r="H258" s="69">
        <v>0.40500000000000003</v>
      </c>
      <c r="I258" s="53">
        <v>40.5</v>
      </c>
    </row>
    <row r="259" spans="1:9" ht="22.5" hidden="1" x14ac:dyDescent="0.25">
      <c r="A259" s="98" t="s">
        <v>151</v>
      </c>
      <c r="B259" s="98"/>
      <c r="C259" s="98"/>
      <c r="D259" s="57">
        <v>5750</v>
      </c>
      <c r="E259" s="58" t="s">
        <v>152</v>
      </c>
      <c r="F259" s="116">
        <v>4160.9539999999997</v>
      </c>
      <c r="G259" s="116"/>
      <c r="H259" s="68">
        <v>971.94</v>
      </c>
      <c r="I259" s="59">
        <v>23.36</v>
      </c>
    </row>
    <row r="260" spans="1:9" hidden="1" x14ac:dyDescent="0.25">
      <c r="A260" s="96" t="s">
        <v>153</v>
      </c>
      <c r="B260" s="96"/>
      <c r="C260" s="96"/>
      <c r="D260" s="96"/>
      <c r="E260" s="96"/>
      <c r="F260" s="105">
        <v>12</v>
      </c>
      <c r="G260" s="105"/>
      <c r="H260" s="55"/>
      <c r="I260" s="55"/>
    </row>
    <row r="261" spans="1:9" x14ac:dyDescent="0.25">
      <c r="A261" s="99">
        <v>6</v>
      </c>
      <c r="B261" s="99"/>
      <c r="C261" s="99"/>
      <c r="D261" s="97" t="s">
        <v>70</v>
      </c>
      <c r="E261" s="97"/>
      <c r="F261" s="103">
        <v>1</v>
      </c>
      <c r="G261" s="103"/>
      <c r="H261" s="54"/>
      <c r="I261" s="54"/>
    </row>
    <row r="262" spans="1:9" hidden="1" x14ac:dyDescent="0.25">
      <c r="A262" s="99">
        <v>173</v>
      </c>
      <c r="B262" s="99"/>
      <c r="C262" s="99"/>
      <c r="D262" s="97" t="s">
        <v>71</v>
      </c>
      <c r="E262" s="97"/>
      <c r="F262" s="103">
        <v>1</v>
      </c>
      <c r="G262" s="103"/>
      <c r="H262" s="54"/>
      <c r="I262" s="54"/>
    </row>
    <row r="263" spans="1:9" hidden="1" x14ac:dyDescent="0.25">
      <c r="A263" s="99">
        <v>717</v>
      </c>
      <c r="B263" s="99"/>
      <c r="C263" s="99"/>
      <c r="D263" s="97" t="s">
        <v>74</v>
      </c>
      <c r="E263" s="97"/>
      <c r="F263" s="103">
        <v>10</v>
      </c>
      <c r="G263" s="103"/>
      <c r="H263" s="54"/>
      <c r="I263" s="54"/>
    </row>
    <row r="264" spans="1:9" hidden="1" x14ac:dyDescent="0.25">
      <c r="A264" s="96" t="s">
        <v>154</v>
      </c>
      <c r="B264" s="96"/>
      <c r="C264" s="96"/>
      <c r="D264" s="96"/>
      <c r="E264" s="96"/>
      <c r="F264" s="104">
        <v>212.39</v>
      </c>
      <c r="G264" s="104"/>
      <c r="H264" s="66">
        <v>192.25</v>
      </c>
      <c r="I264" s="74">
        <v>90.52</v>
      </c>
    </row>
    <row r="265" spans="1:9" x14ac:dyDescent="0.25">
      <c r="A265" s="99">
        <v>6</v>
      </c>
      <c r="B265" s="99"/>
      <c r="C265" s="99"/>
      <c r="D265" s="97" t="s">
        <v>70</v>
      </c>
      <c r="E265" s="97"/>
      <c r="F265" s="107">
        <v>139.9</v>
      </c>
      <c r="G265" s="107"/>
      <c r="H265" s="65">
        <v>127.19</v>
      </c>
      <c r="I265" s="61">
        <v>90.91</v>
      </c>
    </row>
    <row r="266" spans="1:9" hidden="1" x14ac:dyDescent="0.25">
      <c r="A266" s="99">
        <v>173</v>
      </c>
      <c r="B266" s="99"/>
      <c r="C266" s="99"/>
      <c r="D266" s="97" t="s">
        <v>71</v>
      </c>
      <c r="E266" s="97"/>
      <c r="F266" s="101">
        <v>72.430000000000007</v>
      </c>
      <c r="G266" s="101"/>
      <c r="H266" s="64">
        <v>65</v>
      </c>
      <c r="I266" s="53">
        <v>89.74</v>
      </c>
    </row>
    <row r="267" spans="1:9" hidden="1" x14ac:dyDescent="0.25">
      <c r="A267" s="99">
        <v>477</v>
      </c>
      <c r="B267" s="99"/>
      <c r="C267" s="99"/>
      <c r="D267" s="97" t="s">
        <v>56</v>
      </c>
      <c r="E267" s="97"/>
      <c r="F267" s="75"/>
      <c r="G267" s="76"/>
      <c r="H267" s="54"/>
      <c r="I267" s="77"/>
    </row>
    <row r="268" spans="1:9" hidden="1" x14ac:dyDescent="0.25">
      <c r="A268" s="99">
        <v>591</v>
      </c>
      <c r="B268" s="99"/>
      <c r="C268" s="99"/>
      <c r="D268" s="97" t="s">
        <v>72</v>
      </c>
      <c r="E268" s="97"/>
      <c r="F268" s="75"/>
      <c r="G268" s="76"/>
      <c r="H268" s="54"/>
      <c r="I268" s="77"/>
    </row>
    <row r="269" spans="1:9" hidden="1" x14ac:dyDescent="0.25">
      <c r="A269" s="99">
        <v>715</v>
      </c>
      <c r="B269" s="99"/>
      <c r="C269" s="99"/>
      <c r="D269" s="97" t="s">
        <v>73</v>
      </c>
      <c r="E269" s="97"/>
      <c r="F269" s="75"/>
      <c r="G269" s="76"/>
      <c r="H269" s="54"/>
      <c r="I269" s="77"/>
    </row>
    <row r="270" spans="1:9" hidden="1" x14ac:dyDescent="0.25">
      <c r="A270" s="99">
        <v>717</v>
      </c>
      <c r="B270" s="99"/>
      <c r="C270" s="99"/>
      <c r="D270" s="97" t="s">
        <v>74</v>
      </c>
      <c r="E270" s="97"/>
      <c r="F270" s="101">
        <v>0.06</v>
      </c>
      <c r="G270" s="101"/>
      <c r="H270" s="65">
        <v>0.06</v>
      </c>
      <c r="I270" s="61">
        <v>100</v>
      </c>
    </row>
    <row r="271" spans="1:9" hidden="1" x14ac:dyDescent="0.25">
      <c r="A271" s="99">
        <v>721</v>
      </c>
      <c r="B271" s="99"/>
      <c r="C271" s="99"/>
      <c r="D271" s="97" t="s">
        <v>75</v>
      </c>
      <c r="E271" s="97"/>
      <c r="F271" s="75"/>
      <c r="G271" s="76"/>
      <c r="H271" s="54"/>
      <c r="I271" s="77"/>
    </row>
    <row r="272" spans="1:9" hidden="1" x14ac:dyDescent="0.25">
      <c r="A272" s="96" t="s">
        <v>155</v>
      </c>
      <c r="B272" s="96"/>
      <c r="C272" s="96"/>
      <c r="D272" s="96"/>
      <c r="E272" s="96"/>
      <c r="F272" s="102">
        <v>538.95399999999995</v>
      </c>
      <c r="G272" s="102"/>
      <c r="H272" s="66">
        <v>109.65</v>
      </c>
      <c r="I272" s="52">
        <v>20.34</v>
      </c>
    </row>
    <row r="273" spans="1:9" x14ac:dyDescent="0.25">
      <c r="A273" s="99">
        <v>6</v>
      </c>
      <c r="B273" s="99"/>
      <c r="C273" s="99"/>
      <c r="D273" s="97" t="s">
        <v>70</v>
      </c>
      <c r="E273" s="97"/>
      <c r="F273" s="100">
        <v>226.95400000000001</v>
      </c>
      <c r="G273" s="100"/>
      <c r="H273" s="65">
        <v>20.76</v>
      </c>
      <c r="I273" s="53">
        <v>9.15</v>
      </c>
    </row>
    <row r="274" spans="1:9" hidden="1" x14ac:dyDescent="0.25">
      <c r="A274" s="99">
        <v>173</v>
      </c>
      <c r="B274" s="99"/>
      <c r="C274" s="99"/>
      <c r="D274" s="97" t="s">
        <v>71</v>
      </c>
      <c r="E274" s="97"/>
      <c r="F274" s="103">
        <v>300</v>
      </c>
      <c r="G274" s="103"/>
      <c r="H274" s="65">
        <v>88.77</v>
      </c>
      <c r="I274" s="53">
        <v>29.59</v>
      </c>
    </row>
    <row r="275" spans="1:9" hidden="1" x14ac:dyDescent="0.25">
      <c r="A275" s="99">
        <v>477</v>
      </c>
      <c r="B275" s="99"/>
      <c r="C275" s="99"/>
      <c r="D275" s="97" t="s">
        <v>56</v>
      </c>
      <c r="E275" s="97"/>
      <c r="F275" s="107">
        <v>0.5</v>
      </c>
      <c r="G275" s="107"/>
      <c r="H275" s="54"/>
      <c r="I275" s="54"/>
    </row>
    <row r="276" spans="1:9" hidden="1" x14ac:dyDescent="0.25">
      <c r="A276" s="99">
        <v>715</v>
      </c>
      <c r="B276" s="99"/>
      <c r="C276" s="99"/>
      <c r="D276" s="97" t="s">
        <v>73</v>
      </c>
      <c r="E276" s="97"/>
      <c r="F276" s="107">
        <v>0.5</v>
      </c>
      <c r="G276" s="107"/>
      <c r="H276" s="54"/>
      <c r="I276" s="54"/>
    </row>
    <row r="277" spans="1:9" hidden="1" x14ac:dyDescent="0.25">
      <c r="A277" s="99">
        <v>717</v>
      </c>
      <c r="B277" s="99"/>
      <c r="C277" s="99"/>
      <c r="D277" s="97" t="s">
        <v>74</v>
      </c>
      <c r="E277" s="97"/>
      <c r="F277" s="103">
        <v>10</v>
      </c>
      <c r="G277" s="103"/>
      <c r="H277" s="65">
        <v>0.12</v>
      </c>
      <c r="I277" s="53">
        <v>1.2</v>
      </c>
    </row>
    <row r="278" spans="1:9" hidden="1" x14ac:dyDescent="0.25">
      <c r="A278" s="99">
        <v>721</v>
      </c>
      <c r="B278" s="99"/>
      <c r="C278" s="99"/>
      <c r="D278" s="97" t="s">
        <v>75</v>
      </c>
      <c r="E278" s="97"/>
      <c r="F278" s="107">
        <v>0.5</v>
      </c>
      <c r="G278" s="107"/>
      <c r="H278" s="54"/>
      <c r="I278" s="54"/>
    </row>
    <row r="279" spans="1:9" hidden="1" x14ac:dyDescent="0.25">
      <c r="A279" s="118">
        <v>1000</v>
      </c>
      <c r="B279" s="118"/>
      <c r="C279" s="118"/>
      <c r="D279" s="97" t="s">
        <v>156</v>
      </c>
      <c r="E279" s="97"/>
      <c r="F279" s="107">
        <v>0.5</v>
      </c>
      <c r="G279" s="107"/>
      <c r="H279" s="54"/>
      <c r="I279" s="54"/>
    </row>
    <row r="280" spans="1:9" hidden="1" x14ac:dyDescent="0.25">
      <c r="A280" s="96" t="s">
        <v>157</v>
      </c>
      <c r="B280" s="96"/>
      <c r="C280" s="96"/>
      <c r="D280" s="96"/>
      <c r="E280" s="96"/>
      <c r="F280" s="115">
        <v>1592.61</v>
      </c>
      <c r="G280" s="115"/>
      <c r="H280" s="66">
        <v>206.91</v>
      </c>
      <c r="I280" s="52">
        <v>12.99</v>
      </c>
    </row>
    <row r="281" spans="1:9" x14ac:dyDescent="0.25">
      <c r="A281" s="99">
        <v>6</v>
      </c>
      <c r="B281" s="99"/>
      <c r="C281" s="99"/>
      <c r="D281" s="97" t="s">
        <v>70</v>
      </c>
      <c r="E281" s="97"/>
      <c r="F281" s="107">
        <v>860.1</v>
      </c>
      <c r="G281" s="107"/>
      <c r="H281" s="67">
        <v>159.1</v>
      </c>
      <c r="I281" s="53">
        <v>18.5</v>
      </c>
    </row>
    <row r="282" spans="1:9" hidden="1" x14ac:dyDescent="0.25">
      <c r="A282" s="99">
        <v>173</v>
      </c>
      <c r="B282" s="99"/>
      <c r="C282" s="99"/>
      <c r="D282" s="97" t="s">
        <v>71</v>
      </c>
      <c r="E282" s="97"/>
      <c r="F282" s="101">
        <v>727.57</v>
      </c>
      <c r="G282" s="101"/>
      <c r="H282" s="65">
        <v>47.57</v>
      </c>
      <c r="I282" s="53">
        <v>6.54</v>
      </c>
    </row>
    <row r="283" spans="1:9" hidden="1" x14ac:dyDescent="0.25">
      <c r="A283" s="99">
        <v>477</v>
      </c>
      <c r="B283" s="99"/>
      <c r="C283" s="99"/>
      <c r="D283" s="97" t="s">
        <v>56</v>
      </c>
      <c r="E283" s="97"/>
      <c r="F283" s="107">
        <v>0.5</v>
      </c>
      <c r="G283" s="107"/>
      <c r="H283" s="54"/>
      <c r="I283" s="54"/>
    </row>
    <row r="284" spans="1:9" hidden="1" x14ac:dyDescent="0.25">
      <c r="A284" s="99">
        <v>591</v>
      </c>
      <c r="B284" s="99"/>
      <c r="C284" s="99"/>
      <c r="D284" s="97" t="s">
        <v>72</v>
      </c>
      <c r="E284" s="97"/>
      <c r="F284" s="107">
        <v>0.5</v>
      </c>
      <c r="G284" s="107"/>
      <c r="H284" s="54"/>
      <c r="I284" s="54"/>
    </row>
    <row r="285" spans="1:9" hidden="1" x14ac:dyDescent="0.25">
      <c r="A285" s="99">
        <v>715</v>
      </c>
      <c r="B285" s="99"/>
      <c r="C285" s="99"/>
      <c r="D285" s="97" t="s">
        <v>73</v>
      </c>
      <c r="E285" s="97"/>
      <c r="F285" s="107">
        <v>0.5</v>
      </c>
      <c r="G285" s="107"/>
      <c r="H285" s="54"/>
      <c r="I285" s="54"/>
    </row>
    <row r="286" spans="1:9" hidden="1" x14ac:dyDescent="0.25">
      <c r="A286" s="99">
        <v>717</v>
      </c>
      <c r="B286" s="99"/>
      <c r="C286" s="99"/>
      <c r="D286" s="97" t="s">
        <v>74</v>
      </c>
      <c r="E286" s="97"/>
      <c r="F286" s="101">
        <v>2.94</v>
      </c>
      <c r="G286" s="101"/>
      <c r="H286" s="65">
        <v>0.24</v>
      </c>
      <c r="I286" s="53">
        <v>8.16</v>
      </c>
    </row>
    <row r="287" spans="1:9" hidden="1" x14ac:dyDescent="0.25">
      <c r="A287" s="99">
        <v>721</v>
      </c>
      <c r="B287" s="99"/>
      <c r="C287" s="99"/>
      <c r="D287" s="97" t="s">
        <v>75</v>
      </c>
      <c r="E287" s="97"/>
      <c r="F287" s="107">
        <v>0.5</v>
      </c>
      <c r="G287" s="107"/>
      <c r="H287" s="54"/>
      <c r="I287" s="54"/>
    </row>
    <row r="288" spans="1:9" hidden="1" x14ac:dyDescent="0.25">
      <c r="A288" s="96" t="s">
        <v>158</v>
      </c>
      <c r="B288" s="96"/>
      <c r="C288" s="96"/>
      <c r="D288" s="96"/>
      <c r="E288" s="96"/>
      <c r="F288" s="117">
        <v>1805</v>
      </c>
      <c r="G288" s="117"/>
      <c r="H288" s="66">
        <v>463.13</v>
      </c>
      <c r="I288" s="52">
        <v>25.66</v>
      </c>
    </row>
    <row r="289" spans="1:9" x14ac:dyDescent="0.25">
      <c r="A289" s="99">
        <v>6</v>
      </c>
      <c r="B289" s="99"/>
      <c r="C289" s="99"/>
      <c r="D289" s="97" t="s">
        <v>70</v>
      </c>
      <c r="E289" s="97"/>
      <c r="F289" s="114">
        <v>1000</v>
      </c>
      <c r="G289" s="114"/>
      <c r="H289" s="67">
        <v>324.2</v>
      </c>
      <c r="I289" s="53">
        <v>32.42</v>
      </c>
    </row>
    <row r="290" spans="1:9" hidden="1" x14ac:dyDescent="0.25">
      <c r="A290" s="99">
        <v>173</v>
      </c>
      <c r="B290" s="99"/>
      <c r="C290" s="99"/>
      <c r="D290" s="97" t="s">
        <v>71</v>
      </c>
      <c r="E290" s="97"/>
      <c r="F290" s="103">
        <v>800</v>
      </c>
      <c r="G290" s="103"/>
      <c r="H290" s="65">
        <v>138.61000000000001</v>
      </c>
      <c r="I290" s="53">
        <v>17.329999999999998</v>
      </c>
    </row>
    <row r="291" spans="1:9" hidden="1" x14ac:dyDescent="0.25">
      <c r="A291" s="99">
        <v>477</v>
      </c>
      <c r="B291" s="99"/>
      <c r="C291" s="99"/>
      <c r="D291" s="97" t="s">
        <v>56</v>
      </c>
      <c r="E291" s="97"/>
      <c r="F291" s="107">
        <v>0.5</v>
      </c>
      <c r="G291" s="107"/>
      <c r="H291" s="54"/>
      <c r="I291" s="54"/>
    </row>
    <row r="292" spans="1:9" hidden="1" x14ac:dyDescent="0.25">
      <c r="A292" s="99">
        <v>591</v>
      </c>
      <c r="B292" s="99"/>
      <c r="C292" s="99"/>
      <c r="D292" s="97" t="s">
        <v>72</v>
      </c>
      <c r="E292" s="97"/>
      <c r="F292" s="107">
        <v>0.5</v>
      </c>
      <c r="G292" s="107"/>
      <c r="H292" s="54"/>
      <c r="I292" s="54"/>
    </row>
    <row r="293" spans="1:9" hidden="1" x14ac:dyDescent="0.25">
      <c r="A293" s="99">
        <v>715</v>
      </c>
      <c r="B293" s="99"/>
      <c r="C293" s="99"/>
      <c r="D293" s="97" t="s">
        <v>73</v>
      </c>
      <c r="E293" s="97"/>
      <c r="F293" s="107">
        <v>0.5</v>
      </c>
      <c r="G293" s="107"/>
      <c r="H293" s="54"/>
      <c r="I293" s="54"/>
    </row>
    <row r="294" spans="1:9" hidden="1" x14ac:dyDescent="0.25">
      <c r="A294" s="99">
        <v>717</v>
      </c>
      <c r="B294" s="99"/>
      <c r="C294" s="99"/>
      <c r="D294" s="97" t="s">
        <v>74</v>
      </c>
      <c r="E294" s="97"/>
      <c r="F294" s="103">
        <v>3</v>
      </c>
      <c r="G294" s="103"/>
      <c r="H294" s="65">
        <v>0.32</v>
      </c>
      <c r="I294" s="53">
        <v>10.67</v>
      </c>
    </row>
    <row r="295" spans="1:9" hidden="1" x14ac:dyDescent="0.25">
      <c r="A295" s="99">
        <v>721</v>
      </c>
      <c r="B295" s="99"/>
      <c r="C295" s="99"/>
      <c r="D295" s="97" t="s">
        <v>75</v>
      </c>
      <c r="E295" s="97"/>
      <c r="F295" s="107">
        <v>0.5</v>
      </c>
      <c r="G295" s="107"/>
      <c r="H295" s="54"/>
      <c r="I295" s="54"/>
    </row>
    <row r="296" spans="1:9" ht="22.5" hidden="1" x14ac:dyDescent="0.25">
      <c r="A296" s="98" t="s">
        <v>159</v>
      </c>
      <c r="B296" s="98"/>
      <c r="C296" s="98"/>
      <c r="D296" s="57">
        <v>5804</v>
      </c>
      <c r="E296" s="58" t="s">
        <v>160</v>
      </c>
      <c r="F296" s="108">
        <v>645.01700000000005</v>
      </c>
      <c r="G296" s="108"/>
      <c r="H296" s="70">
        <v>209.971</v>
      </c>
      <c r="I296" s="59">
        <v>32.549999999999997</v>
      </c>
    </row>
    <row r="297" spans="1:9" hidden="1" x14ac:dyDescent="0.25">
      <c r="A297" s="96" t="s">
        <v>161</v>
      </c>
      <c r="B297" s="96"/>
      <c r="C297" s="96"/>
      <c r="D297" s="96"/>
      <c r="E297" s="96"/>
      <c r="F297" s="102">
        <v>487.517</v>
      </c>
      <c r="G297" s="102"/>
      <c r="H297" s="66">
        <v>126.43</v>
      </c>
      <c r="I297" s="52">
        <v>25.93</v>
      </c>
    </row>
    <row r="298" spans="1:9" x14ac:dyDescent="0.25">
      <c r="A298" s="99">
        <v>6</v>
      </c>
      <c r="B298" s="99"/>
      <c r="C298" s="99"/>
      <c r="D298" s="97" t="s">
        <v>70</v>
      </c>
      <c r="E298" s="97"/>
      <c r="F298" s="100">
        <v>445.85399999999998</v>
      </c>
      <c r="G298" s="100"/>
      <c r="H298" s="69">
        <v>120.482</v>
      </c>
      <c r="I298" s="53">
        <v>27.02</v>
      </c>
    </row>
    <row r="299" spans="1:9" hidden="1" x14ac:dyDescent="0.25">
      <c r="A299" s="99">
        <v>173</v>
      </c>
      <c r="B299" s="99"/>
      <c r="C299" s="99"/>
      <c r="D299" s="97" t="s">
        <v>71</v>
      </c>
      <c r="E299" s="97"/>
      <c r="F299" s="100">
        <v>40.662999999999997</v>
      </c>
      <c r="G299" s="100"/>
      <c r="H299" s="69">
        <v>5.9480000000000004</v>
      </c>
      <c r="I299" s="53">
        <v>14.63</v>
      </c>
    </row>
    <row r="300" spans="1:9" hidden="1" x14ac:dyDescent="0.25">
      <c r="A300" s="99">
        <v>717</v>
      </c>
      <c r="B300" s="99"/>
      <c r="C300" s="99"/>
      <c r="D300" s="97" t="s">
        <v>74</v>
      </c>
      <c r="E300" s="97"/>
      <c r="F300" s="103">
        <v>1</v>
      </c>
      <c r="G300" s="103"/>
      <c r="H300" s="54"/>
      <c r="I300" s="54"/>
    </row>
    <row r="301" spans="1:9" hidden="1" x14ac:dyDescent="0.25">
      <c r="A301" s="96" t="s">
        <v>162</v>
      </c>
      <c r="B301" s="96"/>
      <c r="C301" s="96"/>
      <c r="D301" s="96"/>
      <c r="E301" s="96"/>
      <c r="F301" s="106">
        <v>157.5</v>
      </c>
      <c r="G301" s="106"/>
      <c r="H301" s="71">
        <v>83.540999999999997</v>
      </c>
      <c r="I301" s="52">
        <v>53.04</v>
      </c>
    </row>
    <row r="302" spans="1:9" x14ac:dyDescent="0.25">
      <c r="A302" s="99">
        <v>6</v>
      </c>
      <c r="B302" s="99"/>
      <c r="C302" s="99"/>
      <c r="D302" s="97" t="s">
        <v>70</v>
      </c>
      <c r="E302" s="97"/>
      <c r="F302" s="103">
        <v>150</v>
      </c>
      <c r="G302" s="103"/>
      <c r="H302" s="69">
        <v>79.994</v>
      </c>
      <c r="I302" s="53">
        <v>53.33</v>
      </c>
    </row>
    <row r="303" spans="1:9" hidden="1" x14ac:dyDescent="0.25">
      <c r="A303" s="99">
        <v>173</v>
      </c>
      <c r="B303" s="99"/>
      <c r="C303" s="99"/>
      <c r="D303" s="97" t="s">
        <v>71</v>
      </c>
      <c r="E303" s="97"/>
      <c r="F303" s="103">
        <v>7</v>
      </c>
      <c r="G303" s="103"/>
      <c r="H303" s="69">
        <v>3.5470000000000002</v>
      </c>
      <c r="I303" s="53">
        <v>50.67</v>
      </c>
    </row>
    <row r="304" spans="1:9" hidden="1" x14ac:dyDescent="0.25">
      <c r="A304" s="99">
        <v>717</v>
      </c>
      <c r="B304" s="99"/>
      <c r="C304" s="99"/>
      <c r="D304" s="97" t="s">
        <v>74</v>
      </c>
      <c r="E304" s="97"/>
      <c r="F304" s="107">
        <v>0.5</v>
      </c>
      <c r="G304" s="107"/>
      <c r="H304" s="54"/>
      <c r="I304" s="54"/>
    </row>
    <row r="305" spans="1:9" ht="22.5" hidden="1" x14ac:dyDescent="0.25">
      <c r="A305" s="98" t="s">
        <v>163</v>
      </c>
      <c r="B305" s="98"/>
      <c r="C305" s="98"/>
      <c r="D305" s="57">
        <v>5969</v>
      </c>
      <c r="E305" s="58" t="s">
        <v>164</v>
      </c>
      <c r="F305" s="108">
        <v>29.452000000000002</v>
      </c>
      <c r="G305" s="108"/>
      <c r="H305" s="70">
        <v>3.9820000000000002</v>
      </c>
      <c r="I305" s="59">
        <v>13.52</v>
      </c>
    </row>
    <row r="306" spans="1:9" hidden="1" x14ac:dyDescent="0.25">
      <c r="A306" s="96" t="s">
        <v>165</v>
      </c>
      <c r="B306" s="96"/>
      <c r="C306" s="96"/>
      <c r="D306" s="96"/>
      <c r="E306" s="96"/>
      <c r="F306" s="102">
        <v>29.452000000000002</v>
      </c>
      <c r="G306" s="102"/>
      <c r="H306" s="71">
        <v>3.9820000000000002</v>
      </c>
      <c r="I306" s="52">
        <v>13.52</v>
      </c>
    </row>
    <row r="307" spans="1:9" hidden="1" x14ac:dyDescent="0.25">
      <c r="A307" s="99">
        <v>173</v>
      </c>
      <c r="B307" s="99"/>
      <c r="C307" s="99"/>
      <c r="D307" s="97" t="s">
        <v>71</v>
      </c>
      <c r="E307" s="97"/>
      <c r="F307" s="100">
        <v>3.8519999999999999</v>
      </c>
      <c r="G307" s="100"/>
      <c r="H307" s="65">
        <v>3.84</v>
      </c>
      <c r="I307" s="61">
        <v>99.69</v>
      </c>
    </row>
    <row r="308" spans="1:9" hidden="1" x14ac:dyDescent="0.25">
      <c r="A308" s="99">
        <v>477</v>
      </c>
      <c r="B308" s="99"/>
      <c r="C308" s="99"/>
      <c r="D308" s="97" t="s">
        <v>56</v>
      </c>
      <c r="E308" s="97"/>
      <c r="F308" s="107">
        <v>0.3</v>
      </c>
      <c r="G308" s="107"/>
      <c r="H308" s="54"/>
      <c r="I308" s="54"/>
    </row>
    <row r="309" spans="1:9" hidden="1" x14ac:dyDescent="0.25">
      <c r="A309" s="99">
        <v>591</v>
      </c>
      <c r="B309" s="99"/>
      <c r="C309" s="99"/>
      <c r="D309" s="97" t="s">
        <v>72</v>
      </c>
      <c r="E309" s="97"/>
      <c r="F309" s="103">
        <v>25</v>
      </c>
      <c r="G309" s="103"/>
      <c r="H309" s="69">
        <v>0.14199999999999999</v>
      </c>
      <c r="I309" s="53">
        <v>0.56999999999999995</v>
      </c>
    </row>
    <row r="310" spans="1:9" hidden="1" x14ac:dyDescent="0.25">
      <c r="A310" s="99">
        <v>715</v>
      </c>
      <c r="B310" s="99"/>
      <c r="C310" s="99"/>
      <c r="D310" s="97" t="s">
        <v>73</v>
      </c>
      <c r="E310" s="97"/>
      <c r="F310" s="107">
        <v>0.3</v>
      </c>
      <c r="G310" s="107"/>
      <c r="H310" s="54"/>
      <c r="I310" s="54"/>
    </row>
    <row r="311" spans="1:9" ht="22.5" hidden="1" x14ac:dyDescent="0.25">
      <c r="A311" s="98" t="s">
        <v>166</v>
      </c>
      <c r="B311" s="98"/>
      <c r="C311" s="98"/>
      <c r="D311" s="57">
        <v>5982</v>
      </c>
      <c r="E311" s="58" t="s">
        <v>167</v>
      </c>
      <c r="F311" s="108">
        <v>208.18899999999999</v>
      </c>
      <c r="G311" s="108"/>
      <c r="H311" s="70">
        <v>67.192999999999998</v>
      </c>
      <c r="I311" s="59">
        <v>32.28</v>
      </c>
    </row>
    <row r="312" spans="1:9" hidden="1" x14ac:dyDescent="0.25">
      <c r="A312" s="96" t="s">
        <v>168</v>
      </c>
      <c r="B312" s="96"/>
      <c r="C312" s="96"/>
      <c r="D312" s="96"/>
      <c r="E312" s="96"/>
      <c r="F312" s="102">
        <v>208.18899999999999</v>
      </c>
      <c r="G312" s="102"/>
      <c r="H312" s="71">
        <v>67.192999999999998</v>
      </c>
      <c r="I312" s="52">
        <v>32.28</v>
      </c>
    </row>
    <row r="313" spans="1:9" x14ac:dyDescent="0.25">
      <c r="A313" s="99">
        <v>6</v>
      </c>
      <c r="B313" s="99"/>
      <c r="C313" s="99"/>
      <c r="D313" s="97" t="s">
        <v>70</v>
      </c>
      <c r="E313" s="97"/>
      <c r="F313" s="100">
        <v>204.078</v>
      </c>
      <c r="G313" s="100"/>
      <c r="H313" s="65">
        <v>66.38</v>
      </c>
      <c r="I313" s="53">
        <v>32.53</v>
      </c>
    </row>
    <row r="314" spans="1:9" hidden="1" x14ac:dyDescent="0.25">
      <c r="A314" s="99">
        <v>173</v>
      </c>
      <c r="B314" s="99"/>
      <c r="C314" s="99"/>
      <c r="D314" s="97" t="s">
        <v>71</v>
      </c>
      <c r="E314" s="97"/>
      <c r="F314" s="100">
        <v>3.6110000000000002</v>
      </c>
      <c r="G314" s="100"/>
      <c r="H314" s="69">
        <v>0.81299999999999994</v>
      </c>
      <c r="I314" s="53">
        <v>22.51</v>
      </c>
    </row>
    <row r="315" spans="1:9" hidden="1" x14ac:dyDescent="0.25">
      <c r="A315" s="99">
        <v>717</v>
      </c>
      <c r="B315" s="99"/>
      <c r="C315" s="99"/>
      <c r="D315" s="97" t="s">
        <v>74</v>
      </c>
      <c r="E315" s="97"/>
      <c r="F315" s="107">
        <v>0.5</v>
      </c>
      <c r="G315" s="107"/>
      <c r="H315" s="54"/>
      <c r="I315" s="54"/>
    </row>
    <row r="316" spans="1:9" ht="22.5" hidden="1" x14ac:dyDescent="0.25">
      <c r="A316" s="98" t="s">
        <v>169</v>
      </c>
      <c r="B316" s="98"/>
      <c r="C316" s="98"/>
      <c r="D316" s="57">
        <v>5999</v>
      </c>
      <c r="E316" s="58" t="s">
        <v>170</v>
      </c>
      <c r="F316" s="116">
        <v>17707.121999999999</v>
      </c>
      <c r="G316" s="116"/>
      <c r="H316" s="73">
        <v>3351.752</v>
      </c>
      <c r="I316" s="59">
        <v>18.93</v>
      </c>
    </row>
    <row r="317" spans="1:9" hidden="1" x14ac:dyDescent="0.25">
      <c r="A317" s="96" t="s">
        <v>171</v>
      </c>
      <c r="B317" s="96"/>
      <c r="C317" s="96"/>
      <c r="D317" s="96"/>
      <c r="E317" s="96"/>
      <c r="F317" s="113">
        <v>2346.7080000000001</v>
      </c>
      <c r="G317" s="113"/>
      <c r="H317" s="71">
        <v>417.709</v>
      </c>
      <c r="I317" s="52">
        <v>17.8</v>
      </c>
    </row>
    <row r="318" spans="1:9" x14ac:dyDescent="0.25">
      <c r="A318" s="99">
        <v>6</v>
      </c>
      <c r="B318" s="99"/>
      <c r="C318" s="99"/>
      <c r="D318" s="97" t="s">
        <v>70</v>
      </c>
      <c r="E318" s="97"/>
      <c r="F318" s="103">
        <v>920</v>
      </c>
      <c r="G318" s="103"/>
      <c r="H318" s="69">
        <v>240.215</v>
      </c>
      <c r="I318" s="53">
        <v>26.11</v>
      </c>
    </row>
    <row r="319" spans="1:9" hidden="1" x14ac:dyDescent="0.25">
      <c r="A319" s="99">
        <v>173</v>
      </c>
      <c r="B319" s="99"/>
      <c r="C319" s="99"/>
      <c r="D319" s="97" t="s">
        <v>71</v>
      </c>
      <c r="E319" s="97"/>
      <c r="F319" s="114">
        <v>1426</v>
      </c>
      <c r="G319" s="114"/>
      <c r="H319" s="65">
        <v>177.45</v>
      </c>
      <c r="I319" s="53">
        <v>12.44</v>
      </c>
    </row>
    <row r="320" spans="1:9" hidden="1" x14ac:dyDescent="0.25">
      <c r="A320" s="99">
        <v>477</v>
      </c>
      <c r="B320" s="99"/>
      <c r="C320" s="99"/>
      <c r="D320" s="97" t="s">
        <v>56</v>
      </c>
      <c r="E320" s="97"/>
      <c r="F320" s="101">
        <v>0.25</v>
      </c>
      <c r="G320" s="101"/>
      <c r="H320" s="54"/>
      <c r="I320" s="54"/>
    </row>
    <row r="321" spans="1:9" hidden="1" x14ac:dyDescent="0.25">
      <c r="A321" s="99">
        <v>591</v>
      </c>
      <c r="B321" s="99"/>
      <c r="C321" s="99"/>
      <c r="D321" s="97" t="s">
        <v>72</v>
      </c>
      <c r="E321" s="97"/>
      <c r="F321" s="107">
        <v>0.2</v>
      </c>
      <c r="G321" s="107"/>
      <c r="H321" s="54"/>
      <c r="I321" s="54"/>
    </row>
    <row r="322" spans="1:9" hidden="1" x14ac:dyDescent="0.25">
      <c r="A322" s="99">
        <v>715</v>
      </c>
      <c r="B322" s="99"/>
      <c r="C322" s="99"/>
      <c r="D322" s="97" t="s">
        <v>73</v>
      </c>
      <c r="E322" s="97"/>
      <c r="F322" s="100">
        <v>1.4999999999999999E-2</v>
      </c>
      <c r="G322" s="100"/>
      <c r="H322" s="54"/>
      <c r="I322" s="54"/>
    </row>
    <row r="323" spans="1:9" hidden="1" x14ac:dyDescent="0.25">
      <c r="A323" s="99">
        <v>717</v>
      </c>
      <c r="B323" s="99"/>
      <c r="C323" s="99"/>
      <c r="D323" s="97" t="s">
        <v>74</v>
      </c>
      <c r="E323" s="97"/>
      <c r="F323" s="100">
        <v>0.16800000000000001</v>
      </c>
      <c r="G323" s="100"/>
      <c r="H323" s="69">
        <v>4.3999999999999997E-2</v>
      </c>
      <c r="I323" s="53">
        <v>26.19</v>
      </c>
    </row>
    <row r="324" spans="1:9" hidden="1" x14ac:dyDescent="0.25">
      <c r="A324" s="99">
        <v>721</v>
      </c>
      <c r="B324" s="99"/>
      <c r="C324" s="99"/>
      <c r="D324" s="97" t="s">
        <v>75</v>
      </c>
      <c r="E324" s="97"/>
      <c r="F324" s="100">
        <v>7.4999999999999997E-2</v>
      </c>
      <c r="G324" s="100"/>
      <c r="H324" s="54"/>
      <c r="I324" s="54"/>
    </row>
    <row r="325" spans="1:9" hidden="1" x14ac:dyDescent="0.25">
      <c r="A325" s="96" t="s">
        <v>172</v>
      </c>
      <c r="B325" s="96"/>
      <c r="C325" s="96"/>
      <c r="D325" s="96"/>
      <c r="E325" s="96"/>
      <c r="F325" s="113">
        <v>2731.0569999999998</v>
      </c>
      <c r="G325" s="113"/>
      <c r="H325" s="71">
        <v>628.923</v>
      </c>
      <c r="I325" s="52">
        <v>23.03</v>
      </c>
    </row>
    <row r="326" spans="1:9" x14ac:dyDescent="0.25">
      <c r="A326" s="99">
        <v>6</v>
      </c>
      <c r="B326" s="99"/>
      <c r="C326" s="99"/>
      <c r="D326" s="97" t="s">
        <v>70</v>
      </c>
      <c r="E326" s="97"/>
      <c r="F326" s="114">
        <v>2625</v>
      </c>
      <c r="G326" s="114"/>
      <c r="H326" s="69">
        <v>591.73400000000004</v>
      </c>
      <c r="I326" s="53">
        <v>22.54</v>
      </c>
    </row>
    <row r="327" spans="1:9" hidden="1" x14ac:dyDescent="0.25">
      <c r="A327" s="99">
        <v>173</v>
      </c>
      <c r="B327" s="99"/>
      <c r="C327" s="99"/>
      <c r="D327" s="97" t="s">
        <v>71</v>
      </c>
      <c r="E327" s="97"/>
      <c r="F327" s="103">
        <v>105</v>
      </c>
      <c r="G327" s="103"/>
      <c r="H327" s="69">
        <v>37.136000000000003</v>
      </c>
      <c r="I327" s="53">
        <v>35.369999999999997</v>
      </c>
    </row>
    <row r="328" spans="1:9" hidden="1" x14ac:dyDescent="0.25">
      <c r="A328" s="99">
        <v>477</v>
      </c>
      <c r="B328" s="99"/>
      <c r="C328" s="99"/>
      <c r="D328" s="97" t="s">
        <v>56</v>
      </c>
      <c r="E328" s="97"/>
      <c r="F328" s="101">
        <v>0.44</v>
      </c>
      <c r="G328" s="101"/>
      <c r="H328" s="54"/>
      <c r="I328" s="54"/>
    </row>
    <row r="329" spans="1:9" hidden="1" x14ac:dyDescent="0.25">
      <c r="A329" s="99">
        <v>591</v>
      </c>
      <c r="B329" s="99"/>
      <c r="C329" s="99"/>
      <c r="D329" s="97" t="s">
        <v>72</v>
      </c>
      <c r="E329" s="97"/>
      <c r="F329" s="107">
        <v>0.2</v>
      </c>
      <c r="G329" s="107"/>
      <c r="H329" s="54"/>
      <c r="I329" s="54"/>
    </row>
    <row r="330" spans="1:9" hidden="1" x14ac:dyDescent="0.25">
      <c r="A330" s="99">
        <v>715</v>
      </c>
      <c r="B330" s="99"/>
      <c r="C330" s="99"/>
      <c r="D330" s="97" t="s">
        <v>73</v>
      </c>
      <c r="E330" s="97"/>
      <c r="F330" s="100">
        <v>2.5000000000000001E-2</v>
      </c>
      <c r="G330" s="100"/>
      <c r="H330" s="54"/>
      <c r="I330" s="54"/>
    </row>
    <row r="331" spans="1:9" hidden="1" x14ac:dyDescent="0.25">
      <c r="A331" s="99">
        <v>717</v>
      </c>
      <c r="B331" s="99"/>
      <c r="C331" s="99"/>
      <c r="D331" s="97" t="s">
        <v>74</v>
      </c>
      <c r="E331" s="97"/>
      <c r="F331" s="100">
        <v>0.25700000000000001</v>
      </c>
      <c r="G331" s="100"/>
      <c r="H331" s="69">
        <v>5.2999999999999999E-2</v>
      </c>
      <c r="I331" s="53">
        <v>20.62</v>
      </c>
    </row>
    <row r="332" spans="1:9" hidden="1" x14ac:dyDescent="0.25">
      <c r="A332" s="99">
        <v>721</v>
      </c>
      <c r="B332" s="99"/>
      <c r="C332" s="99"/>
      <c r="D332" s="97" t="s">
        <v>75</v>
      </c>
      <c r="E332" s="97"/>
      <c r="F332" s="100">
        <v>0.13500000000000001</v>
      </c>
      <c r="G332" s="100"/>
      <c r="H332" s="54"/>
      <c r="I332" s="54"/>
    </row>
    <row r="333" spans="1:9" hidden="1" x14ac:dyDescent="0.25">
      <c r="A333" s="96" t="s">
        <v>173</v>
      </c>
      <c r="B333" s="96"/>
      <c r="C333" s="96"/>
      <c r="D333" s="96"/>
      <c r="E333" s="96"/>
      <c r="F333" s="113">
        <v>1966.047</v>
      </c>
      <c r="G333" s="113"/>
      <c r="H333" s="71">
        <v>439.61700000000002</v>
      </c>
      <c r="I333" s="52">
        <v>22.36</v>
      </c>
    </row>
    <row r="334" spans="1:9" x14ac:dyDescent="0.25">
      <c r="A334" s="99">
        <v>6</v>
      </c>
      <c r="B334" s="99"/>
      <c r="C334" s="99"/>
      <c r="D334" s="97" t="s">
        <v>70</v>
      </c>
      <c r="E334" s="97"/>
      <c r="F334" s="114">
        <v>1865</v>
      </c>
      <c r="G334" s="114"/>
      <c r="H334" s="69">
        <v>409.44600000000003</v>
      </c>
      <c r="I334" s="53">
        <v>21.95</v>
      </c>
    </row>
    <row r="335" spans="1:9" hidden="1" x14ac:dyDescent="0.25">
      <c r="A335" s="99">
        <v>173</v>
      </c>
      <c r="B335" s="99"/>
      <c r="C335" s="99"/>
      <c r="D335" s="97" t="s">
        <v>71</v>
      </c>
      <c r="E335" s="97"/>
      <c r="F335" s="103">
        <v>100</v>
      </c>
      <c r="G335" s="103"/>
      <c r="H335" s="69">
        <v>30.120999999999999</v>
      </c>
      <c r="I335" s="53">
        <v>30.12</v>
      </c>
    </row>
    <row r="336" spans="1:9" hidden="1" x14ac:dyDescent="0.25">
      <c r="A336" s="99">
        <v>477</v>
      </c>
      <c r="B336" s="99"/>
      <c r="C336" s="99"/>
      <c r="D336" s="97" t="s">
        <v>56</v>
      </c>
      <c r="E336" s="97"/>
      <c r="F336" s="100">
        <v>0.435</v>
      </c>
      <c r="G336" s="100"/>
      <c r="H336" s="54"/>
      <c r="I336" s="54"/>
    </row>
    <row r="337" spans="1:9" hidden="1" x14ac:dyDescent="0.25">
      <c r="A337" s="99">
        <v>591</v>
      </c>
      <c r="B337" s="99"/>
      <c r="C337" s="99"/>
      <c r="D337" s="97" t="s">
        <v>72</v>
      </c>
      <c r="E337" s="97"/>
      <c r="F337" s="107">
        <v>0.2</v>
      </c>
      <c r="G337" s="107"/>
      <c r="H337" s="54"/>
      <c r="I337" s="54"/>
    </row>
    <row r="338" spans="1:9" hidden="1" x14ac:dyDescent="0.25">
      <c r="A338" s="99">
        <v>715</v>
      </c>
      <c r="B338" s="99"/>
      <c r="C338" s="99"/>
      <c r="D338" s="97" t="s">
        <v>73</v>
      </c>
      <c r="E338" s="97"/>
      <c r="F338" s="101">
        <v>0.03</v>
      </c>
      <c r="G338" s="101"/>
      <c r="H338" s="54"/>
      <c r="I338" s="54"/>
    </row>
    <row r="339" spans="1:9" hidden="1" x14ac:dyDescent="0.25">
      <c r="A339" s="99">
        <v>717</v>
      </c>
      <c r="B339" s="99"/>
      <c r="C339" s="99"/>
      <c r="D339" s="97" t="s">
        <v>74</v>
      </c>
      <c r="E339" s="97"/>
      <c r="F339" s="100">
        <v>0.25700000000000001</v>
      </c>
      <c r="G339" s="100"/>
      <c r="H339" s="65">
        <v>0.05</v>
      </c>
      <c r="I339" s="53">
        <v>19.46</v>
      </c>
    </row>
    <row r="340" spans="1:9" hidden="1" x14ac:dyDescent="0.25">
      <c r="A340" s="99">
        <v>721</v>
      </c>
      <c r="B340" s="99"/>
      <c r="C340" s="99"/>
      <c r="D340" s="97" t="s">
        <v>75</v>
      </c>
      <c r="E340" s="97"/>
      <c r="F340" s="100">
        <v>0.125</v>
      </c>
      <c r="G340" s="100"/>
      <c r="H340" s="54"/>
      <c r="I340" s="54"/>
    </row>
    <row r="341" spans="1:9" hidden="1" x14ac:dyDescent="0.25">
      <c r="A341" s="96" t="s">
        <v>174</v>
      </c>
      <c r="B341" s="96"/>
      <c r="C341" s="96"/>
      <c r="D341" s="96"/>
      <c r="E341" s="96"/>
      <c r="F341" s="113">
        <v>1966.047</v>
      </c>
      <c r="G341" s="113"/>
      <c r="H341" s="71">
        <v>340.73399999999998</v>
      </c>
      <c r="I341" s="52">
        <v>17.329999999999998</v>
      </c>
    </row>
    <row r="342" spans="1:9" x14ac:dyDescent="0.25">
      <c r="A342" s="99">
        <v>6</v>
      </c>
      <c r="B342" s="99"/>
      <c r="C342" s="99"/>
      <c r="D342" s="97" t="s">
        <v>70</v>
      </c>
      <c r="E342" s="97"/>
      <c r="F342" s="114">
        <v>1865</v>
      </c>
      <c r="G342" s="114"/>
      <c r="H342" s="69">
        <v>323.50400000000002</v>
      </c>
      <c r="I342" s="53">
        <v>17.350000000000001</v>
      </c>
    </row>
    <row r="343" spans="1:9" hidden="1" x14ac:dyDescent="0.25">
      <c r="A343" s="99">
        <v>173</v>
      </c>
      <c r="B343" s="99"/>
      <c r="C343" s="99"/>
      <c r="D343" s="97" t="s">
        <v>71</v>
      </c>
      <c r="E343" s="97"/>
      <c r="F343" s="103">
        <v>100</v>
      </c>
      <c r="G343" s="103"/>
      <c r="H343" s="69">
        <v>17.172000000000001</v>
      </c>
      <c r="I343" s="53">
        <v>17.170000000000002</v>
      </c>
    </row>
    <row r="344" spans="1:9" hidden="1" x14ac:dyDescent="0.25">
      <c r="A344" s="99">
        <v>477</v>
      </c>
      <c r="B344" s="99"/>
      <c r="C344" s="99"/>
      <c r="D344" s="97" t="s">
        <v>56</v>
      </c>
      <c r="E344" s="97"/>
      <c r="F344" s="100">
        <v>0.435</v>
      </c>
      <c r="G344" s="100"/>
      <c r="H344" s="54"/>
      <c r="I344" s="54"/>
    </row>
    <row r="345" spans="1:9" hidden="1" x14ac:dyDescent="0.25">
      <c r="A345" s="99">
        <v>591</v>
      </c>
      <c r="B345" s="99"/>
      <c r="C345" s="99"/>
      <c r="D345" s="97" t="s">
        <v>72</v>
      </c>
      <c r="E345" s="97"/>
      <c r="F345" s="107">
        <v>0.2</v>
      </c>
      <c r="G345" s="107"/>
      <c r="H345" s="54"/>
      <c r="I345" s="54"/>
    </row>
    <row r="346" spans="1:9" hidden="1" x14ac:dyDescent="0.25">
      <c r="A346" s="99">
        <v>715</v>
      </c>
      <c r="B346" s="99"/>
      <c r="C346" s="99"/>
      <c r="D346" s="97" t="s">
        <v>73</v>
      </c>
      <c r="E346" s="97"/>
      <c r="F346" s="101">
        <v>0.03</v>
      </c>
      <c r="G346" s="101"/>
      <c r="H346" s="54"/>
      <c r="I346" s="54"/>
    </row>
    <row r="347" spans="1:9" hidden="1" x14ac:dyDescent="0.25">
      <c r="A347" s="99">
        <v>717</v>
      </c>
      <c r="B347" s="99"/>
      <c r="C347" s="99"/>
      <c r="D347" s="97" t="s">
        <v>74</v>
      </c>
      <c r="E347" s="97"/>
      <c r="F347" s="100">
        <v>0.25700000000000001</v>
      </c>
      <c r="G347" s="100"/>
      <c r="H347" s="69">
        <v>5.8000000000000003E-2</v>
      </c>
      <c r="I347" s="53">
        <v>22.57</v>
      </c>
    </row>
    <row r="348" spans="1:9" hidden="1" x14ac:dyDescent="0.25">
      <c r="A348" s="99">
        <v>721</v>
      </c>
      <c r="B348" s="99"/>
      <c r="C348" s="99"/>
      <c r="D348" s="97" t="s">
        <v>75</v>
      </c>
      <c r="E348" s="97"/>
      <c r="F348" s="100">
        <v>0.125</v>
      </c>
      <c r="G348" s="100"/>
      <c r="H348" s="54"/>
      <c r="I348" s="54"/>
    </row>
    <row r="349" spans="1:9" hidden="1" x14ac:dyDescent="0.25">
      <c r="A349" s="96" t="s">
        <v>175</v>
      </c>
      <c r="B349" s="96"/>
      <c r="C349" s="96"/>
      <c r="D349" s="96"/>
      <c r="E349" s="96"/>
      <c r="F349" s="113">
        <v>1966.019</v>
      </c>
      <c r="G349" s="113"/>
      <c r="H349" s="71">
        <v>399.24099999999999</v>
      </c>
      <c r="I349" s="52">
        <v>20.309999999999999</v>
      </c>
    </row>
    <row r="350" spans="1:9" x14ac:dyDescent="0.25">
      <c r="A350" s="99">
        <v>6</v>
      </c>
      <c r="B350" s="99"/>
      <c r="C350" s="99"/>
      <c r="D350" s="97" t="s">
        <v>70</v>
      </c>
      <c r="E350" s="97"/>
      <c r="F350" s="114">
        <v>1865</v>
      </c>
      <c r="G350" s="114"/>
      <c r="H350" s="69">
        <v>380.33300000000003</v>
      </c>
      <c r="I350" s="53">
        <v>20.39</v>
      </c>
    </row>
    <row r="351" spans="1:9" hidden="1" x14ac:dyDescent="0.25">
      <c r="A351" s="99">
        <v>173</v>
      </c>
      <c r="B351" s="99"/>
      <c r="C351" s="99"/>
      <c r="D351" s="97" t="s">
        <v>71</v>
      </c>
      <c r="E351" s="97"/>
      <c r="F351" s="103">
        <v>100</v>
      </c>
      <c r="G351" s="103"/>
      <c r="H351" s="69">
        <v>18.866</v>
      </c>
      <c r="I351" s="53">
        <v>18.87</v>
      </c>
    </row>
    <row r="352" spans="1:9" hidden="1" x14ac:dyDescent="0.25">
      <c r="A352" s="99">
        <v>477</v>
      </c>
      <c r="B352" s="99"/>
      <c r="C352" s="99"/>
      <c r="D352" s="97" t="s">
        <v>56</v>
      </c>
      <c r="E352" s="97"/>
      <c r="F352" s="100">
        <v>0.435</v>
      </c>
      <c r="G352" s="100"/>
      <c r="H352" s="54"/>
      <c r="I352" s="54"/>
    </row>
    <row r="353" spans="1:9" hidden="1" x14ac:dyDescent="0.25">
      <c r="A353" s="99">
        <v>591</v>
      </c>
      <c r="B353" s="99"/>
      <c r="C353" s="99"/>
      <c r="D353" s="97" t="s">
        <v>72</v>
      </c>
      <c r="E353" s="97"/>
      <c r="F353" s="107">
        <v>0.2</v>
      </c>
      <c r="G353" s="107"/>
      <c r="H353" s="54"/>
      <c r="I353" s="54"/>
    </row>
    <row r="354" spans="1:9" hidden="1" x14ac:dyDescent="0.25">
      <c r="A354" s="99">
        <v>715</v>
      </c>
      <c r="B354" s="99"/>
      <c r="C354" s="99"/>
      <c r="D354" s="97" t="s">
        <v>73</v>
      </c>
      <c r="E354" s="97"/>
      <c r="F354" s="101">
        <v>0.02</v>
      </c>
      <c r="G354" s="101"/>
      <c r="H354" s="54"/>
      <c r="I354" s="54"/>
    </row>
    <row r="355" spans="1:9" hidden="1" x14ac:dyDescent="0.25">
      <c r="A355" s="99">
        <v>717</v>
      </c>
      <c r="B355" s="99"/>
      <c r="C355" s="99"/>
      <c r="D355" s="97" t="s">
        <v>74</v>
      </c>
      <c r="E355" s="97"/>
      <c r="F355" s="100">
        <v>0.25700000000000001</v>
      </c>
      <c r="G355" s="100"/>
      <c r="H355" s="69">
        <v>4.2000000000000003E-2</v>
      </c>
      <c r="I355" s="53">
        <v>16.34</v>
      </c>
    </row>
    <row r="356" spans="1:9" hidden="1" x14ac:dyDescent="0.25">
      <c r="A356" s="99">
        <v>721</v>
      </c>
      <c r="B356" s="99"/>
      <c r="C356" s="99"/>
      <c r="D356" s="97" t="s">
        <v>75</v>
      </c>
      <c r="E356" s="97"/>
      <c r="F356" s="100">
        <v>0.107</v>
      </c>
      <c r="G356" s="100"/>
      <c r="H356" s="54"/>
      <c r="I356" s="54"/>
    </row>
    <row r="357" spans="1:9" hidden="1" x14ac:dyDescent="0.25">
      <c r="A357" s="96" t="s">
        <v>176</v>
      </c>
      <c r="B357" s="96"/>
      <c r="C357" s="96"/>
      <c r="D357" s="96"/>
      <c r="E357" s="96"/>
      <c r="F357" s="113">
        <v>1965.8620000000001</v>
      </c>
      <c r="G357" s="113"/>
      <c r="H357" s="71">
        <v>361.09800000000001</v>
      </c>
      <c r="I357" s="52">
        <v>18.37</v>
      </c>
    </row>
    <row r="358" spans="1:9" x14ac:dyDescent="0.25">
      <c r="A358" s="99">
        <v>6</v>
      </c>
      <c r="B358" s="99"/>
      <c r="C358" s="99"/>
      <c r="D358" s="97" t="s">
        <v>70</v>
      </c>
      <c r="E358" s="97"/>
      <c r="F358" s="114">
        <v>1865</v>
      </c>
      <c r="G358" s="114"/>
      <c r="H358" s="69">
        <v>344.46300000000002</v>
      </c>
      <c r="I358" s="53">
        <v>18.47</v>
      </c>
    </row>
    <row r="359" spans="1:9" hidden="1" x14ac:dyDescent="0.25">
      <c r="A359" s="99">
        <v>173</v>
      </c>
      <c r="B359" s="99"/>
      <c r="C359" s="99"/>
      <c r="D359" s="97" t="s">
        <v>71</v>
      </c>
      <c r="E359" s="97"/>
      <c r="F359" s="103">
        <v>100</v>
      </c>
      <c r="G359" s="103"/>
      <c r="H359" s="69">
        <v>16.599</v>
      </c>
      <c r="I359" s="53">
        <v>16.600000000000001</v>
      </c>
    </row>
    <row r="360" spans="1:9" hidden="1" x14ac:dyDescent="0.25">
      <c r="A360" s="99">
        <v>477</v>
      </c>
      <c r="B360" s="99"/>
      <c r="C360" s="99"/>
      <c r="D360" s="97" t="s">
        <v>56</v>
      </c>
      <c r="E360" s="97"/>
      <c r="F360" s="101">
        <v>0.25</v>
      </c>
      <c r="G360" s="101"/>
      <c r="H360" s="54"/>
      <c r="I360" s="54"/>
    </row>
    <row r="361" spans="1:9" hidden="1" x14ac:dyDescent="0.25">
      <c r="A361" s="99">
        <v>591</v>
      </c>
      <c r="B361" s="99"/>
      <c r="C361" s="99"/>
      <c r="D361" s="97" t="s">
        <v>72</v>
      </c>
      <c r="E361" s="97"/>
      <c r="F361" s="107">
        <v>0.2</v>
      </c>
      <c r="G361" s="107"/>
      <c r="H361" s="54"/>
      <c r="I361" s="54"/>
    </row>
    <row r="362" spans="1:9" hidden="1" x14ac:dyDescent="0.25">
      <c r="A362" s="99">
        <v>715</v>
      </c>
      <c r="B362" s="99"/>
      <c r="C362" s="99"/>
      <c r="D362" s="97" t="s">
        <v>73</v>
      </c>
      <c r="E362" s="97"/>
      <c r="F362" s="101">
        <v>0.03</v>
      </c>
      <c r="G362" s="101"/>
      <c r="H362" s="54"/>
      <c r="I362" s="54"/>
    </row>
    <row r="363" spans="1:9" hidden="1" x14ac:dyDescent="0.25">
      <c r="A363" s="99">
        <v>717</v>
      </c>
      <c r="B363" s="99"/>
      <c r="C363" s="99"/>
      <c r="D363" s="97" t="s">
        <v>74</v>
      </c>
      <c r="E363" s="97"/>
      <c r="F363" s="100">
        <v>0.25700000000000001</v>
      </c>
      <c r="G363" s="100"/>
      <c r="H363" s="69">
        <v>3.5999999999999997E-2</v>
      </c>
      <c r="I363" s="53">
        <v>14.01</v>
      </c>
    </row>
    <row r="364" spans="1:9" hidden="1" x14ac:dyDescent="0.25">
      <c r="A364" s="99">
        <v>721</v>
      </c>
      <c r="B364" s="99"/>
      <c r="C364" s="99"/>
      <c r="D364" s="97" t="s">
        <v>75</v>
      </c>
      <c r="E364" s="97"/>
      <c r="F364" s="100">
        <v>0.125</v>
      </c>
      <c r="G364" s="100"/>
      <c r="H364" s="54"/>
      <c r="I364" s="54"/>
    </row>
    <row r="365" spans="1:9" hidden="1" x14ac:dyDescent="0.25">
      <c r="A365" s="96" t="s">
        <v>177</v>
      </c>
      <c r="B365" s="96"/>
      <c r="C365" s="96"/>
      <c r="D365" s="96"/>
      <c r="E365" s="96"/>
      <c r="F365" s="115">
        <v>1966.02</v>
      </c>
      <c r="G365" s="115"/>
      <c r="H365" s="71">
        <v>411.387</v>
      </c>
      <c r="I365" s="52">
        <v>20.92</v>
      </c>
    </row>
    <row r="366" spans="1:9" x14ac:dyDescent="0.25">
      <c r="A366" s="99">
        <v>6</v>
      </c>
      <c r="B366" s="99"/>
      <c r="C366" s="99"/>
      <c r="D366" s="97" t="s">
        <v>70</v>
      </c>
      <c r="E366" s="97"/>
      <c r="F366" s="114">
        <v>1865</v>
      </c>
      <c r="G366" s="114"/>
      <c r="H366" s="69">
        <v>386.74200000000002</v>
      </c>
      <c r="I366" s="53">
        <v>20.74</v>
      </c>
    </row>
    <row r="367" spans="1:9" hidden="1" x14ac:dyDescent="0.25">
      <c r="A367" s="99">
        <v>173</v>
      </c>
      <c r="B367" s="99"/>
      <c r="C367" s="99"/>
      <c r="D367" s="97" t="s">
        <v>71</v>
      </c>
      <c r="E367" s="97"/>
      <c r="F367" s="103">
        <v>100</v>
      </c>
      <c r="G367" s="103"/>
      <c r="H367" s="69">
        <v>24.591000000000001</v>
      </c>
      <c r="I367" s="53">
        <v>24.59</v>
      </c>
    </row>
    <row r="368" spans="1:9" hidden="1" x14ac:dyDescent="0.25">
      <c r="A368" s="99">
        <v>477</v>
      </c>
      <c r="B368" s="99"/>
      <c r="C368" s="99"/>
      <c r="D368" s="97" t="s">
        <v>56</v>
      </c>
      <c r="E368" s="97"/>
      <c r="F368" s="100">
        <v>0.435</v>
      </c>
      <c r="G368" s="100"/>
      <c r="H368" s="54"/>
      <c r="I368" s="54"/>
    </row>
    <row r="369" spans="1:9" hidden="1" x14ac:dyDescent="0.25">
      <c r="A369" s="99">
        <v>591</v>
      </c>
      <c r="B369" s="99"/>
      <c r="C369" s="99"/>
      <c r="D369" s="97" t="s">
        <v>72</v>
      </c>
      <c r="E369" s="97"/>
      <c r="F369" s="107">
        <v>0.2</v>
      </c>
      <c r="G369" s="107"/>
      <c r="H369" s="54"/>
      <c r="I369" s="54"/>
    </row>
    <row r="370" spans="1:9" hidden="1" x14ac:dyDescent="0.25">
      <c r="A370" s="99">
        <v>715</v>
      </c>
      <c r="B370" s="99"/>
      <c r="C370" s="99"/>
      <c r="D370" s="97" t="s">
        <v>73</v>
      </c>
      <c r="E370" s="97"/>
      <c r="F370" s="101">
        <v>0.02</v>
      </c>
      <c r="G370" s="101"/>
      <c r="H370" s="54"/>
      <c r="I370" s="54"/>
    </row>
    <row r="371" spans="1:9" hidden="1" x14ac:dyDescent="0.25">
      <c r="A371" s="99">
        <v>717</v>
      </c>
      <c r="B371" s="99"/>
      <c r="C371" s="99"/>
      <c r="D371" s="97" t="s">
        <v>74</v>
      </c>
      <c r="E371" s="97"/>
      <c r="F371" s="100">
        <v>0.25700000000000001</v>
      </c>
      <c r="G371" s="100"/>
      <c r="H371" s="69">
        <v>5.3999999999999999E-2</v>
      </c>
      <c r="I371" s="53">
        <v>21.01</v>
      </c>
    </row>
    <row r="372" spans="1:9" hidden="1" x14ac:dyDescent="0.25">
      <c r="A372" s="99">
        <v>721</v>
      </c>
      <c r="B372" s="99"/>
      <c r="C372" s="99"/>
      <c r="D372" s="97" t="s">
        <v>75</v>
      </c>
      <c r="E372" s="97"/>
      <c r="F372" s="100">
        <v>0.108</v>
      </c>
      <c r="G372" s="100"/>
      <c r="H372" s="54"/>
      <c r="I372" s="54"/>
    </row>
    <row r="373" spans="1:9" hidden="1" x14ac:dyDescent="0.25">
      <c r="A373" s="96" t="s">
        <v>178</v>
      </c>
      <c r="B373" s="96"/>
      <c r="C373" s="96"/>
      <c r="D373" s="96"/>
      <c r="E373" s="96"/>
      <c r="F373" s="113">
        <v>2065.7570000000001</v>
      </c>
      <c r="G373" s="113"/>
      <c r="H373" s="71">
        <v>287.27100000000002</v>
      </c>
      <c r="I373" s="52">
        <v>13.91</v>
      </c>
    </row>
    <row r="374" spans="1:9" x14ac:dyDescent="0.25">
      <c r="A374" s="99">
        <v>6</v>
      </c>
      <c r="B374" s="99"/>
      <c r="C374" s="99"/>
      <c r="D374" s="97" t="s">
        <v>70</v>
      </c>
      <c r="E374" s="97"/>
      <c r="F374" s="114">
        <v>1020</v>
      </c>
      <c r="G374" s="114"/>
      <c r="H374" s="69">
        <v>105.828</v>
      </c>
      <c r="I374" s="53">
        <v>10.38</v>
      </c>
    </row>
    <row r="375" spans="1:9" hidden="1" x14ac:dyDescent="0.25">
      <c r="A375" s="99">
        <v>173</v>
      </c>
      <c r="B375" s="99"/>
      <c r="C375" s="99"/>
      <c r="D375" s="97" t="s">
        <v>71</v>
      </c>
      <c r="E375" s="97"/>
      <c r="F375" s="114">
        <v>1045</v>
      </c>
      <c r="G375" s="114"/>
      <c r="H375" s="69">
        <v>181.42699999999999</v>
      </c>
      <c r="I375" s="53">
        <v>17.36</v>
      </c>
    </row>
    <row r="376" spans="1:9" hidden="1" x14ac:dyDescent="0.25">
      <c r="A376" s="99">
        <v>477</v>
      </c>
      <c r="B376" s="99"/>
      <c r="C376" s="99"/>
      <c r="D376" s="97" t="s">
        <v>56</v>
      </c>
      <c r="E376" s="97"/>
      <c r="F376" s="101">
        <v>0.25</v>
      </c>
      <c r="G376" s="101"/>
      <c r="H376" s="54"/>
      <c r="I376" s="54"/>
    </row>
    <row r="377" spans="1:9" hidden="1" x14ac:dyDescent="0.25">
      <c r="A377" s="99">
        <v>591</v>
      </c>
      <c r="B377" s="99"/>
      <c r="C377" s="99"/>
      <c r="D377" s="97" t="s">
        <v>72</v>
      </c>
      <c r="E377" s="97"/>
      <c r="F377" s="107">
        <v>0.2</v>
      </c>
      <c r="G377" s="107"/>
      <c r="H377" s="54"/>
      <c r="I377" s="54"/>
    </row>
    <row r="378" spans="1:9" hidden="1" x14ac:dyDescent="0.25">
      <c r="A378" s="99">
        <v>715</v>
      </c>
      <c r="B378" s="99"/>
      <c r="C378" s="99"/>
      <c r="D378" s="97" t="s">
        <v>73</v>
      </c>
      <c r="E378" s="97"/>
      <c r="F378" s="100">
        <v>1.4999999999999999E-2</v>
      </c>
      <c r="G378" s="100"/>
      <c r="H378" s="54"/>
      <c r="I378" s="54"/>
    </row>
    <row r="379" spans="1:9" hidden="1" x14ac:dyDescent="0.25">
      <c r="A379" s="99">
        <v>717</v>
      </c>
      <c r="B379" s="99"/>
      <c r="C379" s="99"/>
      <c r="D379" s="97" t="s">
        <v>74</v>
      </c>
      <c r="E379" s="97"/>
      <c r="F379" s="100">
        <v>0.16700000000000001</v>
      </c>
      <c r="G379" s="100"/>
      <c r="H379" s="69">
        <v>1.6E-2</v>
      </c>
      <c r="I379" s="53">
        <v>9.58</v>
      </c>
    </row>
    <row r="380" spans="1:9" hidden="1" x14ac:dyDescent="0.25">
      <c r="A380" s="99">
        <v>721</v>
      </c>
      <c r="B380" s="99"/>
      <c r="C380" s="99"/>
      <c r="D380" s="97" t="s">
        <v>75</v>
      </c>
      <c r="E380" s="97"/>
      <c r="F380" s="100">
        <v>0.125</v>
      </c>
      <c r="G380" s="100"/>
      <c r="H380" s="54"/>
      <c r="I380" s="54"/>
    </row>
    <row r="381" spans="1:9" hidden="1" x14ac:dyDescent="0.25">
      <c r="A381" s="96" t="s">
        <v>179</v>
      </c>
      <c r="B381" s="96"/>
      <c r="C381" s="96"/>
      <c r="D381" s="96"/>
      <c r="E381" s="96"/>
      <c r="F381" s="102">
        <v>733.60500000000002</v>
      </c>
      <c r="G381" s="102"/>
      <c r="H381" s="71">
        <v>65.772000000000006</v>
      </c>
      <c r="I381" s="52">
        <v>8.9700000000000006</v>
      </c>
    </row>
    <row r="382" spans="1:9" x14ac:dyDescent="0.25">
      <c r="A382" s="99">
        <v>6</v>
      </c>
      <c r="B382" s="99"/>
      <c r="C382" s="99"/>
      <c r="D382" s="97" t="s">
        <v>70</v>
      </c>
      <c r="E382" s="97"/>
      <c r="F382" s="101">
        <v>648.01</v>
      </c>
      <c r="G382" s="101"/>
      <c r="H382" s="67">
        <v>59.7</v>
      </c>
      <c r="I382" s="53">
        <v>9.2100000000000009</v>
      </c>
    </row>
    <row r="383" spans="1:9" hidden="1" x14ac:dyDescent="0.25">
      <c r="A383" s="99">
        <v>173</v>
      </c>
      <c r="B383" s="99"/>
      <c r="C383" s="99"/>
      <c r="D383" s="97" t="s">
        <v>71</v>
      </c>
      <c r="E383" s="97"/>
      <c r="F383" s="100">
        <v>85.135000000000005</v>
      </c>
      <c r="G383" s="100"/>
      <c r="H383" s="69">
        <v>6.0529999999999999</v>
      </c>
      <c r="I383" s="53">
        <v>7.11</v>
      </c>
    </row>
    <row r="384" spans="1:9" hidden="1" x14ac:dyDescent="0.25">
      <c r="A384" s="99">
        <v>477</v>
      </c>
      <c r="B384" s="99"/>
      <c r="C384" s="99"/>
      <c r="D384" s="97" t="s">
        <v>56</v>
      </c>
      <c r="E384" s="97"/>
      <c r="F384" s="101">
        <v>7.0000000000000007E-2</v>
      </c>
      <c r="G384" s="101"/>
      <c r="H384" s="54"/>
      <c r="I384" s="54"/>
    </row>
    <row r="385" spans="1:9" hidden="1" x14ac:dyDescent="0.25">
      <c r="A385" s="99">
        <v>591</v>
      </c>
      <c r="B385" s="99"/>
      <c r="C385" s="99"/>
      <c r="D385" s="97" t="s">
        <v>72</v>
      </c>
      <c r="E385" s="97"/>
      <c r="F385" s="107">
        <v>0.2</v>
      </c>
      <c r="G385" s="107"/>
      <c r="H385" s="54"/>
      <c r="I385" s="54"/>
    </row>
    <row r="386" spans="1:9" hidden="1" x14ac:dyDescent="0.25">
      <c r="A386" s="99">
        <v>715</v>
      </c>
      <c r="B386" s="99"/>
      <c r="C386" s="99"/>
      <c r="D386" s="97" t="s">
        <v>73</v>
      </c>
      <c r="E386" s="97"/>
      <c r="F386" s="100">
        <v>1.4999999999999999E-2</v>
      </c>
      <c r="G386" s="100"/>
      <c r="H386" s="54"/>
      <c r="I386" s="54"/>
    </row>
    <row r="387" spans="1:9" hidden="1" x14ac:dyDescent="0.25">
      <c r="A387" s="99">
        <v>717</v>
      </c>
      <c r="B387" s="99"/>
      <c r="C387" s="99"/>
      <c r="D387" s="97" t="s">
        <v>74</v>
      </c>
      <c r="E387" s="97"/>
      <c r="F387" s="107">
        <v>0.1</v>
      </c>
      <c r="G387" s="107"/>
      <c r="H387" s="69">
        <v>1.9E-2</v>
      </c>
      <c r="I387" s="53">
        <v>19</v>
      </c>
    </row>
    <row r="388" spans="1:9" hidden="1" x14ac:dyDescent="0.25">
      <c r="A388" s="99">
        <v>721</v>
      </c>
      <c r="B388" s="99"/>
      <c r="C388" s="99"/>
      <c r="D388" s="97" t="s">
        <v>75</v>
      </c>
      <c r="E388" s="97"/>
      <c r="F388" s="100">
        <v>7.4999999999999997E-2</v>
      </c>
      <c r="G388" s="100"/>
      <c r="H388" s="54"/>
      <c r="I388" s="54"/>
    </row>
    <row r="389" spans="1:9" ht="22.5" hidden="1" x14ac:dyDescent="0.25">
      <c r="A389" s="98" t="s">
        <v>180</v>
      </c>
      <c r="B389" s="98"/>
      <c r="C389" s="98"/>
      <c r="D389" s="57">
        <v>45358</v>
      </c>
      <c r="E389" s="58" t="s">
        <v>181</v>
      </c>
      <c r="F389" s="109">
        <v>27.5</v>
      </c>
      <c r="G389" s="109"/>
      <c r="H389" s="60"/>
      <c r="I389" s="60"/>
    </row>
    <row r="390" spans="1:9" hidden="1" x14ac:dyDescent="0.25">
      <c r="A390" s="96" t="s">
        <v>182</v>
      </c>
      <c r="B390" s="96"/>
      <c r="C390" s="96"/>
      <c r="D390" s="96"/>
      <c r="E390" s="96"/>
      <c r="F390" s="106">
        <v>27.5</v>
      </c>
      <c r="G390" s="106"/>
      <c r="H390" s="55"/>
      <c r="I390" s="55"/>
    </row>
    <row r="391" spans="1:9" x14ac:dyDescent="0.25">
      <c r="A391" s="99">
        <v>6</v>
      </c>
      <c r="B391" s="99"/>
      <c r="C391" s="99"/>
      <c r="D391" s="97" t="s">
        <v>70</v>
      </c>
      <c r="E391" s="97"/>
      <c r="F391" s="103">
        <v>6</v>
      </c>
      <c r="G391" s="103"/>
      <c r="H391" s="54"/>
      <c r="I391" s="54"/>
    </row>
    <row r="392" spans="1:9" hidden="1" x14ac:dyDescent="0.25">
      <c r="A392" s="99">
        <v>173</v>
      </c>
      <c r="B392" s="99"/>
      <c r="C392" s="99"/>
      <c r="D392" s="97" t="s">
        <v>71</v>
      </c>
      <c r="E392" s="97"/>
      <c r="F392" s="103">
        <v>7</v>
      </c>
      <c r="G392" s="103"/>
      <c r="H392" s="54"/>
      <c r="I392" s="54"/>
    </row>
    <row r="393" spans="1:9" hidden="1" x14ac:dyDescent="0.25">
      <c r="A393" s="99">
        <v>292</v>
      </c>
      <c r="B393" s="99"/>
      <c r="C393" s="99"/>
      <c r="D393" s="97" t="s">
        <v>183</v>
      </c>
      <c r="E393" s="97"/>
      <c r="F393" s="103">
        <v>6</v>
      </c>
      <c r="G393" s="103"/>
      <c r="H393" s="54"/>
      <c r="I393" s="54"/>
    </row>
    <row r="394" spans="1:9" hidden="1" x14ac:dyDescent="0.25">
      <c r="A394" s="99">
        <v>477</v>
      </c>
      <c r="B394" s="99"/>
      <c r="C394" s="99"/>
      <c r="D394" s="97" t="s">
        <v>56</v>
      </c>
      <c r="E394" s="97"/>
      <c r="F394" s="107">
        <v>0.1</v>
      </c>
      <c r="G394" s="107"/>
      <c r="H394" s="54"/>
      <c r="I394" s="54"/>
    </row>
    <row r="395" spans="1:9" hidden="1" x14ac:dyDescent="0.25">
      <c r="A395" s="99">
        <v>591</v>
      </c>
      <c r="B395" s="99"/>
      <c r="C395" s="99"/>
      <c r="D395" s="97" t="s">
        <v>72</v>
      </c>
      <c r="E395" s="97"/>
      <c r="F395" s="107">
        <v>0.2</v>
      </c>
      <c r="G395" s="107"/>
      <c r="H395" s="54"/>
      <c r="I395" s="54"/>
    </row>
    <row r="396" spans="1:9" hidden="1" x14ac:dyDescent="0.25">
      <c r="A396" s="99">
        <v>715</v>
      </c>
      <c r="B396" s="99"/>
      <c r="C396" s="99"/>
      <c r="D396" s="97" t="s">
        <v>73</v>
      </c>
      <c r="E396" s="97"/>
      <c r="F396" s="107">
        <v>0.1</v>
      </c>
      <c r="G396" s="107"/>
      <c r="H396" s="54"/>
      <c r="I396" s="54"/>
    </row>
    <row r="397" spans="1:9" hidden="1" x14ac:dyDescent="0.25">
      <c r="A397" s="99">
        <v>717</v>
      </c>
      <c r="B397" s="99"/>
      <c r="C397" s="99"/>
      <c r="D397" s="97" t="s">
        <v>74</v>
      </c>
      <c r="E397" s="97"/>
      <c r="F397" s="103">
        <v>8</v>
      </c>
      <c r="G397" s="103"/>
      <c r="H397" s="54"/>
      <c r="I397" s="54"/>
    </row>
    <row r="398" spans="1:9" hidden="1" x14ac:dyDescent="0.25">
      <c r="A398" s="99">
        <v>721</v>
      </c>
      <c r="B398" s="99"/>
      <c r="C398" s="99"/>
      <c r="D398" s="97" t="s">
        <v>75</v>
      </c>
      <c r="E398" s="97"/>
      <c r="F398" s="107">
        <v>0.1</v>
      </c>
      <c r="G398" s="107"/>
      <c r="H398" s="54"/>
      <c r="I398" s="54"/>
    </row>
    <row r="399" spans="1:9" hidden="1" x14ac:dyDescent="0.25">
      <c r="A399" s="112" t="s">
        <v>184</v>
      </c>
      <c r="B399" s="112"/>
      <c r="C399" s="112"/>
      <c r="D399" s="112"/>
      <c r="E399" s="112"/>
      <c r="F399" s="111">
        <v>508.74900000000002</v>
      </c>
      <c r="G399" s="111"/>
      <c r="H399" s="62">
        <v>10.363</v>
      </c>
      <c r="I399" s="56">
        <v>2.04</v>
      </c>
    </row>
    <row r="400" spans="1:9" ht="22.5" hidden="1" x14ac:dyDescent="0.25">
      <c r="A400" s="98" t="s">
        <v>67</v>
      </c>
      <c r="B400" s="98"/>
      <c r="C400" s="98"/>
      <c r="D400" s="57">
        <v>5011</v>
      </c>
      <c r="E400" s="58" t="s">
        <v>68</v>
      </c>
      <c r="F400" s="110">
        <v>22</v>
      </c>
      <c r="G400" s="110"/>
      <c r="H400" s="68">
        <v>0.28000000000000003</v>
      </c>
      <c r="I400" s="59">
        <v>1.27</v>
      </c>
    </row>
    <row r="401" spans="1:9" hidden="1" x14ac:dyDescent="0.25">
      <c r="A401" s="96" t="s">
        <v>69</v>
      </c>
      <c r="B401" s="96"/>
      <c r="C401" s="96"/>
      <c r="D401" s="96"/>
      <c r="E401" s="96"/>
      <c r="F401" s="105">
        <v>2</v>
      </c>
      <c r="G401" s="105"/>
      <c r="H401" s="55"/>
      <c r="I401" s="55"/>
    </row>
    <row r="402" spans="1:9" hidden="1" x14ac:dyDescent="0.25">
      <c r="A402" s="99">
        <v>292</v>
      </c>
      <c r="B402" s="99"/>
      <c r="C402" s="99"/>
      <c r="D402" s="97" t="s">
        <v>183</v>
      </c>
      <c r="E402" s="97"/>
      <c r="F402" s="103">
        <v>2</v>
      </c>
      <c r="G402" s="103"/>
      <c r="H402" s="54"/>
      <c r="I402" s="54"/>
    </row>
    <row r="403" spans="1:9" hidden="1" x14ac:dyDescent="0.25">
      <c r="A403" s="96" t="s">
        <v>76</v>
      </c>
      <c r="B403" s="96"/>
      <c r="C403" s="96"/>
      <c r="D403" s="96"/>
      <c r="E403" s="96"/>
      <c r="F403" s="105">
        <v>10</v>
      </c>
      <c r="G403" s="105"/>
      <c r="H403" s="66">
        <v>0.26</v>
      </c>
      <c r="I403" s="52">
        <v>2.6</v>
      </c>
    </row>
    <row r="404" spans="1:9" hidden="1" x14ac:dyDescent="0.25">
      <c r="A404" s="99">
        <v>292</v>
      </c>
      <c r="B404" s="99"/>
      <c r="C404" s="99"/>
      <c r="D404" s="97" t="s">
        <v>183</v>
      </c>
      <c r="E404" s="97"/>
      <c r="F404" s="103">
        <v>10</v>
      </c>
      <c r="G404" s="103"/>
      <c r="H404" s="65">
        <v>0.26</v>
      </c>
      <c r="I404" s="53">
        <v>2.6</v>
      </c>
    </row>
    <row r="405" spans="1:9" hidden="1" x14ac:dyDescent="0.25">
      <c r="A405" s="96" t="s">
        <v>77</v>
      </c>
      <c r="B405" s="96"/>
      <c r="C405" s="96"/>
      <c r="D405" s="96"/>
      <c r="E405" s="96"/>
      <c r="F405" s="105">
        <v>10</v>
      </c>
      <c r="G405" s="105"/>
      <c r="H405" s="66">
        <v>0.02</v>
      </c>
      <c r="I405" s="52">
        <v>0.2</v>
      </c>
    </row>
    <row r="406" spans="1:9" hidden="1" x14ac:dyDescent="0.25">
      <c r="A406" s="99">
        <v>292</v>
      </c>
      <c r="B406" s="99"/>
      <c r="C406" s="99"/>
      <c r="D406" s="97" t="s">
        <v>183</v>
      </c>
      <c r="E406" s="97"/>
      <c r="F406" s="103">
        <v>10</v>
      </c>
      <c r="G406" s="103"/>
      <c r="H406" s="65">
        <v>0.02</v>
      </c>
      <c r="I406" s="53">
        <v>0.2</v>
      </c>
    </row>
    <row r="407" spans="1:9" ht="22.5" hidden="1" x14ac:dyDescent="0.25">
      <c r="A407" s="98" t="s">
        <v>78</v>
      </c>
      <c r="B407" s="98"/>
      <c r="C407" s="98"/>
      <c r="D407" s="57">
        <v>5042</v>
      </c>
      <c r="E407" s="58" t="s">
        <v>79</v>
      </c>
      <c r="F407" s="108">
        <v>42.889000000000003</v>
      </c>
      <c r="G407" s="108"/>
      <c r="H407" s="60"/>
      <c r="I407" s="60"/>
    </row>
    <row r="408" spans="1:9" hidden="1" x14ac:dyDescent="0.25">
      <c r="A408" s="96" t="s">
        <v>80</v>
      </c>
      <c r="B408" s="96"/>
      <c r="C408" s="96"/>
      <c r="D408" s="96"/>
      <c r="E408" s="96"/>
      <c r="F408" s="102">
        <v>42.889000000000003</v>
      </c>
      <c r="G408" s="102"/>
      <c r="H408" s="55"/>
      <c r="I408" s="55"/>
    </row>
    <row r="409" spans="1:9" hidden="1" x14ac:dyDescent="0.25">
      <c r="A409" s="99">
        <v>292</v>
      </c>
      <c r="B409" s="99"/>
      <c r="C409" s="99"/>
      <c r="D409" s="97" t="s">
        <v>183</v>
      </c>
      <c r="E409" s="97"/>
      <c r="F409" s="100">
        <v>42.889000000000003</v>
      </c>
      <c r="G409" s="100"/>
      <c r="H409" s="54"/>
      <c r="I409" s="54"/>
    </row>
    <row r="410" spans="1:9" ht="22.5" hidden="1" x14ac:dyDescent="0.25">
      <c r="A410" s="98" t="s">
        <v>81</v>
      </c>
      <c r="B410" s="98"/>
      <c r="C410" s="98"/>
      <c r="D410" s="57">
        <v>5125</v>
      </c>
      <c r="E410" s="58" t="s">
        <v>82</v>
      </c>
      <c r="F410" s="110">
        <v>15</v>
      </c>
      <c r="G410" s="110"/>
      <c r="H410" s="60"/>
      <c r="I410" s="60"/>
    </row>
    <row r="411" spans="1:9" hidden="1" x14ac:dyDescent="0.25">
      <c r="A411" s="96" t="s">
        <v>83</v>
      </c>
      <c r="B411" s="96"/>
      <c r="C411" s="96"/>
      <c r="D411" s="96"/>
      <c r="E411" s="96"/>
      <c r="F411" s="105">
        <v>5</v>
      </c>
      <c r="G411" s="105"/>
      <c r="H411" s="55"/>
      <c r="I411" s="55"/>
    </row>
    <row r="412" spans="1:9" hidden="1" x14ac:dyDescent="0.25">
      <c r="A412" s="99">
        <v>292</v>
      </c>
      <c r="B412" s="99"/>
      <c r="C412" s="99"/>
      <c r="D412" s="97" t="s">
        <v>183</v>
      </c>
      <c r="E412" s="97"/>
      <c r="F412" s="103">
        <v>5</v>
      </c>
      <c r="G412" s="103"/>
      <c r="H412" s="54"/>
      <c r="I412" s="54"/>
    </row>
    <row r="413" spans="1:9" hidden="1" x14ac:dyDescent="0.25">
      <c r="A413" s="96" t="s">
        <v>84</v>
      </c>
      <c r="B413" s="96"/>
      <c r="C413" s="96"/>
      <c r="D413" s="96"/>
      <c r="E413" s="96"/>
      <c r="F413" s="105">
        <v>5</v>
      </c>
      <c r="G413" s="105"/>
      <c r="H413" s="55"/>
      <c r="I413" s="55"/>
    </row>
    <row r="414" spans="1:9" hidden="1" x14ac:dyDescent="0.25">
      <c r="A414" s="99">
        <v>292</v>
      </c>
      <c r="B414" s="99"/>
      <c r="C414" s="99"/>
      <c r="D414" s="97" t="s">
        <v>183</v>
      </c>
      <c r="E414" s="97"/>
      <c r="F414" s="103">
        <v>5</v>
      </c>
      <c r="G414" s="103"/>
      <c r="H414" s="54"/>
      <c r="I414" s="54"/>
    </row>
    <row r="415" spans="1:9" hidden="1" x14ac:dyDescent="0.25">
      <c r="A415" s="96" t="s">
        <v>85</v>
      </c>
      <c r="B415" s="96"/>
      <c r="C415" s="96"/>
      <c r="D415" s="96"/>
      <c r="E415" s="96"/>
      <c r="F415" s="105">
        <v>5</v>
      </c>
      <c r="G415" s="105"/>
      <c r="H415" s="55"/>
      <c r="I415" s="55"/>
    </row>
    <row r="416" spans="1:9" hidden="1" x14ac:dyDescent="0.25">
      <c r="A416" s="99">
        <v>292</v>
      </c>
      <c r="B416" s="99"/>
      <c r="C416" s="99"/>
      <c r="D416" s="97" t="s">
        <v>183</v>
      </c>
      <c r="E416" s="97"/>
      <c r="F416" s="103">
        <v>5</v>
      </c>
      <c r="G416" s="103"/>
      <c r="H416" s="54"/>
      <c r="I416" s="54"/>
    </row>
    <row r="417" spans="1:9" ht="22.5" hidden="1" x14ac:dyDescent="0.25">
      <c r="A417" s="98" t="s">
        <v>98</v>
      </c>
      <c r="B417" s="98"/>
      <c r="C417" s="98"/>
      <c r="D417" s="57">
        <v>5323</v>
      </c>
      <c r="E417" s="58" t="s">
        <v>99</v>
      </c>
      <c r="F417" s="108">
        <v>45.209000000000003</v>
      </c>
      <c r="G417" s="108"/>
      <c r="H417" s="70">
        <v>3.0000000000000001E-3</v>
      </c>
      <c r="I417" s="59">
        <v>0.01</v>
      </c>
    </row>
    <row r="418" spans="1:9" hidden="1" x14ac:dyDescent="0.25">
      <c r="A418" s="96" t="s">
        <v>100</v>
      </c>
      <c r="B418" s="96"/>
      <c r="C418" s="96"/>
      <c r="D418" s="96"/>
      <c r="E418" s="96"/>
      <c r="F418" s="102">
        <v>17.007000000000001</v>
      </c>
      <c r="G418" s="102"/>
      <c r="H418" s="55"/>
      <c r="I418" s="55"/>
    </row>
    <row r="419" spans="1:9" hidden="1" x14ac:dyDescent="0.25">
      <c r="A419" s="99">
        <v>717</v>
      </c>
      <c r="B419" s="99"/>
      <c r="C419" s="99"/>
      <c r="D419" s="97" t="s">
        <v>74</v>
      </c>
      <c r="E419" s="97"/>
      <c r="F419" s="100">
        <v>17.007000000000001</v>
      </c>
      <c r="G419" s="100"/>
      <c r="H419" s="54"/>
      <c r="I419" s="54"/>
    </row>
    <row r="420" spans="1:9" hidden="1" x14ac:dyDescent="0.25">
      <c r="A420" s="96" t="s">
        <v>101</v>
      </c>
      <c r="B420" s="96"/>
      <c r="C420" s="96"/>
      <c r="D420" s="96"/>
      <c r="E420" s="96"/>
      <c r="F420" s="102">
        <v>17.007999999999999</v>
      </c>
      <c r="G420" s="102"/>
      <c r="H420" s="71">
        <v>3.0000000000000001E-3</v>
      </c>
      <c r="I420" s="52">
        <v>0.02</v>
      </c>
    </row>
    <row r="421" spans="1:9" hidden="1" x14ac:dyDescent="0.25">
      <c r="A421" s="99">
        <v>717</v>
      </c>
      <c r="B421" s="99"/>
      <c r="C421" s="99"/>
      <c r="D421" s="97" t="s">
        <v>74</v>
      </c>
      <c r="E421" s="97"/>
      <c r="F421" s="100">
        <v>17.007999999999999</v>
      </c>
      <c r="G421" s="100"/>
      <c r="H421" s="69">
        <v>3.0000000000000001E-3</v>
      </c>
      <c r="I421" s="53">
        <v>0.02</v>
      </c>
    </row>
    <row r="422" spans="1:9" hidden="1" x14ac:dyDescent="0.25">
      <c r="A422" s="96" t="s">
        <v>185</v>
      </c>
      <c r="B422" s="96"/>
      <c r="C422" s="96"/>
      <c r="D422" s="96"/>
      <c r="E422" s="96"/>
      <c r="F422" s="102">
        <v>5.5970000000000004</v>
      </c>
      <c r="G422" s="102"/>
      <c r="H422" s="55"/>
      <c r="I422" s="55"/>
    </row>
    <row r="423" spans="1:9" hidden="1" x14ac:dyDescent="0.25">
      <c r="A423" s="99">
        <v>292</v>
      </c>
      <c r="B423" s="99"/>
      <c r="C423" s="99"/>
      <c r="D423" s="97" t="s">
        <v>183</v>
      </c>
      <c r="E423" s="97"/>
      <c r="F423" s="100">
        <v>5.5970000000000004</v>
      </c>
      <c r="G423" s="100"/>
      <c r="H423" s="54"/>
      <c r="I423" s="54"/>
    </row>
    <row r="424" spans="1:9" hidden="1" x14ac:dyDescent="0.25">
      <c r="A424" s="96" t="s">
        <v>186</v>
      </c>
      <c r="B424" s="96"/>
      <c r="C424" s="96"/>
      <c r="D424" s="96"/>
      <c r="E424" s="96"/>
      <c r="F424" s="102">
        <v>5.5970000000000004</v>
      </c>
      <c r="G424" s="102"/>
      <c r="H424" s="55"/>
      <c r="I424" s="55"/>
    </row>
    <row r="425" spans="1:9" hidden="1" x14ac:dyDescent="0.25">
      <c r="A425" s="99">
        <v>292</v>
      </c>
      <c r="B425" s="99"/>
      <c r="C425" s="99"/>
      <c r="D425" s="97" t="s">
        <v>183</v>
      </c>
      <c r="E425" s="97"/>
      <c r="F425" s="100">
        <v>5.5970000000000004</v>
      </c>
      <c r="G425" s="100"/>
      <c r="H425" s="54"/>
      <c r="I425" s="54"/>
    </row>
    <row r="426" spans="1:9" ht="22.5" hidden="1" x14ac:dyDescent="0.25">
      <c r="A426" s="98" t="s">
        <v>102</v>
      </c>
      <c r="B426" s="98"/>
      <c r="C426" s="98"/>
      <c r="D426" s="57">
        <v>5373</v>
      </c>
      <c r="E426" s="58" t="s">
        <v>103</v>
      </c>
      <c r="F426" s="108">
        <v>19.006</v>
      </c>
      <c r="G426" s="108"/>
      <c r="H426" s="60"/>
      <c r="I426" s="60"/>
    </row>
    <row r="427" spans="1:9" hidden="1" x14ac:dyDescent="0.25">
      <c r="A427" s="96" t="s">
        <v>104</v>
      </c>
      <c r="B427" s="96"/>
      <c r="C427" s="96"/>
      <c r="D427" s="96"/>
      <c r="E427" s="96"/>
      <c r="F427" s="102">
        <v>19.006</v>
      </c>
      <c r="G427" s="102"/>
      <c r="H427" s="55"/>
      <c r="I427" s="55"/>
    </row>
    <row r="428" spans="1:9" hidden="1" x14ac:dyDescent="0.25">
      <c r="A428" s="99">
        <v>292</v>
      </c>
      <c r="B428" s="99"/>
      <c r="C428" s="99"/>
      <c r="D428" s="97" t="s">
        <v>183</v>
      </c>
      <c r="E428" s="97"/>
      <c r="F428" s="100">
        <v>19.006</v>
      </c>
      <c r="G428" s="100"/>
      <c r="H428" s="54"/>
      <c r="I428" s="54"/>
    </row>
    <row r="429" spans="1:9" ht="22.5" hidden="1" x14ac:dyDescent="0.25">
      <c r="A429" s="98" t="s">
        <v>105</v>
      </c>
      <c r="B429" s="98"/>
      <c r="C429" s="98"/>
      <c r="D429" s="57">
        <v>5405</v>
      </c>
      <c r="E429" s="58" t="s">
        <v>106</v>
      </c>
      <c r="F429" s="110">
        <v>75</v>
      </c>
      <c r="G429" s="110"/>
      <c r="H429" s="70">
        <v>7.3730000000000002</v>
      </c>
      <c r="I429" s="59">
        <v>9.83</v>
      </c>
    </row>
    <row r="430" spans="1:9" hidden="1" x14ac:dyDescent="0.25">
      <c r="A430" s="96" t="s">
        <v>107</v>
      </c>
      <c r="B430" s="96"/>
      <c r="C430" s="96"/>
      <c r="D430" s="96"/>
      <c r="E430" s="96"/>
      <c r="F430" s="105">
        <v>10</v>
      </c>
      <c r="G430" s="105"/>
      <c r="H430" s="55"/>
      <c r="I430" s="55"/>
    </row>
    <row r="431" spans="1:9" hidden="1" x14ac:dyDescent="0.25">
      <c r="A431" s="99">
        <v>292</v>
      </c>
      <c r="B431" s="99"/>
      <c r="C431" s="99"/>
      <c r="D431" s="97" t="s">
        <v>183</v>
      </c>
      <c r="E431" s="97"/>
      <c r="F431" s="103">
        <v>10</v>
      </c>
      <c r="G431" s="103"/>
      <c r="H431" s="54"/>
      <c r="I431" s="54"/>
    </row>
    <row r="432" spans="1:9" hidden="1" x14ac:dyDescent="0.25">
      <c r="A432" s="96" t="s">
        <v>108</v>
      </c>
      <c r="B432" s="96"/>
      <c r="C432" s="96"/>
      <c r="D432" s="96"/>
      <c r="E432" s="96"/>
      <c r="F432" s="105">
        <v>10</v>
      </c>
      <c r="G432" s="105"/>
      <c r="H432" s="66">
        <v>0.05</v>
      </c>
      <c r="I432" s="52">
        <v>0.5</v>
      </c>
    </row>
    <row r="433" spans="1:9" hidden="1" x14ac:dyDescent="0.25">
      <c r="A433" s="99">
        <v>292</v>
      </c>
      <c r="B433" s="99"/>
      <c r="C433" s="99"/>
      <c r="D433" s="97" t="s">
        <v>183</v>
      </c>
      <c r="E433" s="97"/>
      <c r="F433" s="103">
        <v>10</v>
      </c>
      <c r="G433" s="103"/>
      <c r="H433" s="65">
        <v>0.05</v>
      </c>
      <c r="I433" s="53">
        <v>0.5</v>
      </c>
    </row>
    <row r="434" spans="1:9" hidden="1" x14ac:dyDescent="0.25">
      <c r="A434" s="96" t="s">
        <v>109</v>
      </c>
      <c r="B434" s="96"/>
      <c r="C434" s="96"/>
      <c r="D434" s="96"/>
      <c r="E434" s="96"/>
      <c r="F434" s="105">
        <v>5</v>
      </c>
      <c r="G434" s="105"/>
      <c r="H434" s="66">
        <v>0.28999999999999998</v>
      </c>
      <c r="I434" s="52">
        <v>5.8</v>
      </c>
    </row>
    <row r="435" spans="1:9" hidden="1" x14ac:dyDescent="0.25">
      <c r="A435" s="99">
        <v>292</v>
      </c>
      <c r="B435" s="99"/>
      <c r="C435" s="99"/>
      <c r="D435" s="97" t="s">
        <v>183</v>
      </c>
      <c r="E435" s="97"/>
      <c r="F435" s="103">
        <v>5</v>
      </c>
      <c r="G435" s="103"/>
      <c r="H435" s="65">
        <v>0.28999999999999998</v>
      </c>
      <c r="I435" s="53">
        <v>5.8</v>
      </c>
    </row>
    <row r="436" spans="1:9" hidden="1" x14ac:dyDescent="0.25">
      <c r="A436" s="96" t="s">
        <v>110</v>
      </c>
      <c r="B436" s="96"/>
      <c r="C436" s="96"/>
      <c r="D436" s="96"/>
      <c r="E436" s="96"/>
      <c r="F436" s="105">
        <v>50</v>
      </c>
      <c r="G436" s="105"/>
      <c r="H436" s="71">
        <v>7.0330000000000004</v>
      </c>
      <c r="I436" s="52">
        <v>14.07</v>
      </c>
    </row>
    <row r="437" spans="1:9" hidden="1" x14ac:dyDescent="0.25">
      <c r="A437" s="99">
        <v>292</v>
      </c>
      <c r="B437" s="99"/>
      <c r="C437" s="99"/>
      <c r="D437" s="97" t="s">
        <v>183</v>
      </c>
      <c r="E437" s="97"/>
      <c r="F437" s="103">
        <v>50</v>
      </c>
      <c r="G437" s="103"/>
      <c r="H437" s="69">
        <v>7.0330000000000004</v>
      </c>
      <c r="I437" s="53">
        <v>14.07</v>
      </c>
    </row>
    <row r="438" spans="1:9" ht="22.5" hidden="1" x14ac:dyDescent="0.25">
      <c r="A438" s="98" t="s">
        <v>111</v>
      </c>
      <c r="B438" s="98"/>
      <c r="C438" s="98"/>
      <c r="D438" s="57">
        <v>5413</v>
      </c>
      <c r="E438" s="58" t="s">
        <v>112</v>
      </c>
      <c r="F438" s="108">
        <v>14.705</v>
      </c>
      <c r="G438" s="108"/>
      <c r="H438" s="70">
        <v>5.0000000000000001E-3</v>
      </c>
      <c r="I438" s="59">
        <v>0.03</v>
      </c>
    </row>
    <row r="439" spans="1:9" hidden="1" x14ac:dyDescent="0.25">
      <c r="A439" s="96" t="s">
        <v>113</v>
      </c>
      <c r="B439" s="96"/>
      <c r="C439" s="96"/>
      <c r="D439" s="96"/>
      <c r="E439" s="96"/>
      <c r="F439" s="105">
        <v>7</v>
      </c>
      <c r="G439" s="105"/>
      <c r="H439" s="55"/>
      <c r="I439" s="55"/>
    </row>
    <row r="440" spans="1:9" hidden="1" x14ac:dyDescent="0.25">
      <c r="A440" s="99">
        <v>292</v>
      </c>
      <c r="B440" s="99"/>
      <c r="C440" s="99"/>
      <c r="D440" s="97" t="s">
        <v>183</v>
      </c>
      <c r="E440" s="97"/>
      <c r="F440" s="103">
        <v>7</v>
      </c>
      <c r="G440" s="103"/>
      <c r="H440" s="54"/>
      <c r="I440" s="54"/>
    </row>
    <row r="441" spans="1:9" hidden="1" x14ac:dyDescent="0.25">
      <c r="A441" s="96" t="s">
        <v>114</v>
      </c>
      <c r="B441" s="96"/>
      <c r="C441" s="96"/>
      <c r="D441" s="96"/>
      <c r="E441" s="96"/>
      <c r="F441" s="105">
        <v>7</v>
      </c>
      <c r="G441" s="105"/>
      <c r="H441" s="71">
        <v>5.0000000000000001E-3</v>
      </c>
      <c r="I441" s="52">
        <v>7.0000000000000007E-2</v>
      </c>
    </row>
    <row r="442" spans="1:9" hidden="1" x14ac:dyDescent="0.25">
      <c r="A442" s="99">
        <v>292</v>
      </c>
      <c r="B442" s="99"/>
      <c r="C442" s="99"/>
      <c r="D442" s="97" t="s">
        <v>183</v>
      </c>
      <c r="E442" s="97"/>
      <c r="F442" s="103">
        <v>7</v>
      </c>
      <c r="G442" s="103"/>
      <c r="H442" s="69">
        <v>5.0000000000000001E-3</v>
      </c>
      <c r="I442" s="53">
        <v>7.0000000000000007E-2</v>
      </c>
    </row>
    <row r="443" spans="1:9" hidden="1" x14ac:dyDescent="0.25">
      <c r="A443" s="96" t="s">
        <v>115</v>
      </c>
      <c r="B443" s="96"/>
      <c r="C443" s="96"/>
      <c r="D443" s="96"/>
      <c r="E443" s="96"/>
      <c r="F443" s="102">
        <v>0.70499999999999996</v>
      </c>
      <c r="G443" s="102"/>
      <c r="H443" s="55"/>
      <c r="I443" s="55"/>
    </row>
    <row r="444" spans="1:9" hidden="1" x14ac:dyDescent="0.25">
      <c r="A444" s="99">
        <v>292</v>
      </c>
      <c r="B444" s="99"/>
      <c r="C444" s="99"/>
      <c r="D444" s="97" t="s">
        <v>183</v>
      </c>
      <c r="E444" s="97"/>
      <c r="F444" s="100">
        <v>0.70499999999999996</v>
      </c>
      <c r="G444" s="100"/>
      <c r="H444" s="54"/>
      <c r="I444" s="54"/>
    </row>
    <row r="445" spans="1:9" ht="22.5" hidden="1" x14ac:dyDescent="0.25">
      <c r="A445" s="98" t="s">
        <v>117</v>
      </c>
      <c r="B445" s="98"/>
      <c r="C445" s="98"/>
      <c r="D445" s="57">
        <v>5421</v>
      </c>
      <c r="E445" s="58" t="s">
        <v>118</v>
      </c>
      <c r="F445" s="108">
        <v>61.924999999999997</v>
      </c>
      <c r="G445" s="108"/>
      <c r="H445" s="70">
        <v>5.8000000000000003E-2</v>
      </c>
      <c r="I445" s="59">
        <v>0.09</v>
      </c>
    </row>
    <row r="446" spans="1:9" hidden="1" x14ac:dyDescent="0.25">
      <c r="A446" s="96" t="s">
        <v>119</v>
      </c>
      <c r="B446" s="96"/>
      <c r="C446" s="96"/>
      <c r="D446" s="96"/>
      <c r="E446" s="96"/>
      <c r="F446" s="102">
        <v>61.924999999999997</v>
      </c>
      <c r="G446" s="102"/>
      <c r="H446" s="71">
        <v>5.8000000000000003E-2</v>
      </c>
      <c r="I446" s="52">
        <v>0.09</v>
      </c>
    </row>
    <row r="447" spans="1:9" hidden="1" x14ac:dyDescent="0.25">
      <c r="A447" s="99">
        <v>292</v>
      </c>
      <c r="B447" s="99"/>
      <c r="C447" s="99"/>
      <c r="D447" s="97" t="s">
        <v>183</v>
      </c>
      <c r="E447" s="97"/>
      <c r="F447" s="100">
        <v>61.924999999999997</v>
      </c>
      <c r="G447" s="100"/>
      <c r="H447" s="69">
        <v>5.8000000000000003E-2</v>
      </c>
      <c r="I447" s="53">
        <v>0.09</v>
      </c>
    </row>
    <row r="448" spans="1:9" ht="22.5" hidden="1" x14ac:dyDescent="0.25">
      <c r="A448" s="98" t="s">
        <v>120</v>
      </c>
      <c r="B448" s="98"/>
      <c r="C448" s="98"/>
      <c r="D448" s="57">
        <v>5475</v>
      </c>
      <c r="E448" s="58" t="s">
        <v>121</v>
      </c>
      <c r="F448" s="108">
        <v>18.347000000000001</v>
      </c>
      <c r="G448" s="108"/>
      <c r="H448" s="70">
        <v>1.738</v>
      </c>
      <c r="I448" s="59">
        <v>9.4700000000000006</v>
      </c>
    </row>
    <row r="449" spans="1:9" hidden="1" x14ac:dyDescent="0.25">
      <c r="A449" s="96" t="s">
        <v>122</v>
      </c>
      <c r="B449" s="96"/>
      <c r="C449" s="96"/>
      <c r="D449" s="96"/>
      <c r="E449" s="96"/>
      <c r="F449" s="102">
        <v>18.347000000000001</v>
      </c>
      <c r="G449" s="102"/>
      <c r="H449" s="71">
        <v>1.738</v>
      </c>
      <c r="I449" s="52">
        <v>9.4700000000000006</v>
      </c>
    </row>
    <row r="450" spans="1:9" hidden="1" x14ac:dyDescent="0.25">
      <c r="A450" s="99">
        <v>292</v>
      </c>
      <c r="B450" s="99"/>
      <c r="C450" s="99"/>
      <c r="D450" s="97" t="s">
        <v>183</v>
      </c>
      <c r="E450" s="97"/>
      <c r="F450" s="100">
        <v>18.347000000000001</v>
      </c>
      <c r="G450" s="100"/>
      <c r="H450" s="69">
        <v>1.738</v>
      </c>
      <c r="I450" s="53">
        <v>9.4700000000000006</v>
      </c>
    </row>
    <row r="451" spans="1:9" ht="22.5" hidden="1" x14ac:dyDescent="0.25">
      <c r="A451" s="98" t="s">
        <v>59</v>
      </c>
      <c r="B451" s="98"/>
      <c r="C451" s="98"/>
      <c r="D451" s="57">
        <v>5513</v>
      </c>
      <c r="E451" s="58" t="s">
        <v>60</v>
      </c>
      <c r="F451" s="108">
        <v>55.326000000000001</v>
      </c>
      <c r="G451" s="108"/>
      <c r="H451" s="60"/>
      <c r="I451" s="60"/>
    </row>
    <row r="452" spans="1:9" hidden="1" x14ac:dyDescent="0.25">
      <c r="A452" s="96" t="s">
        <v>124</v>
      </c>
      <c r="B452" s="96"/>
      <c r="C452" s="96"/>
      <c r="D452" s="96"/>
      <c r="E452" s="96"/>
      <c r="F452" s="106">
        <v>11.1</v>
      </c>
      <c r="G452" s="106"/>
      <c r="H452" s="55"/>
      <c r="I452" s="55"/>
    </row>
    <row r="453" spans="1:9" hidden="1" x14ac:dyDescent="0.25">
      <c r="A453" s="99">
        <v>292</v>
      </c>
      <c r="B453" s="99"/>
      <c r="C453" s="99"/>
      <c r="D453" s="97" t="s">
        <v>183</v>
      </c>
      <c r="E453" s="97"/>
      <c r="F453" s="107">
        <v>11.1</v>
      </c>
      <c r="G453" s="107"/>
      <c r="H453" s="54"/>
      <c r="I453" s="54"/>
    </row>
    <row r="454" spans="1:9" hidden="1" x14ac:dyDescent="0.25">
      <c r="A454" s="96" t="s">
        <v>125</v>
      </c>
      <c r="B454" s="96"/>
      <c r="C454" s="96"/>
      <c r="D454" s="96"/>
      <c r="E454" s="96"/>
      <c r="F454" s="106">
        <v>11.1</v>
      </c>
      <c r="G454" s="106"/>
      <c r="H454" s="55"/>
      <c r="I454" s="55"/>
    </row>
    <row r="455" spans="1:9" hidden="1" x14ac:dyDescent="0.25">
      <c r="A455" s="99">
        <v>292</v>
      </c>
      <c r="B455" s="99"/>
      <c r="C455" s="99"/>
      <c r="D455" s="97" t="s">
        <v>183</v>
      </c>
      <c r="E455" s="97"/>
      <c r="F455" s="107">
        <v>11.1</v>
      </c>
      <c r="G455" s="107"/>
      <c r="H455" s="54"/>
      <c r="I455" s="54"/>
    </row>
    <row r="456" spans="1:9" hidden="1" x14ac:dyDescent="0.25">
      <c r="A456" s="96" t="s">
        <v>126</v>
      </c>
      <c r="B456" s="96"/>
      <c r="C456" s="96"/>
      <c r="D456" s="96"/>
      <c r="E456" s="96"/>
      <c r="F456" s="106">
        <v>11.1</v>
      </c>
      <c r="G456" s="106"/>
      <c r="H456" s="55"/>
      <c r="I456" s="55"/>
    </row>
    <row r="457" spans="1:9" hidden="1" x14ac:dyDescent="0.25">
      <c r="A457" s="99">
        <v>292</v>
      </c>
      <c r="B457" s="99"/>
      <c r="C457" s="99"/>
      <c r="D457" s="97" t="s">
        <v>183</v>
      </c>
      <c r="E457" s="97"/>
      <c r="F457" s="107">
        <v>11.1</v>
      </c>
      <c r="G457" s="107"/>
      <c r="H457" s="54"/>
      <c r="I457" s="54"/>
    </row>
    <row r="458" spans="1:9" hidden="1" x14ac:dyDescent="0.25">
      <c r="A458" s="96" t="s">
        <v>127</v>
      </c>
      <c r="B458" s="96"/>
      <c r="C458" s="96"/>
      <c r="D458" s="96"/>
      <c r="E458" s="96"/>
      <c r="F458" s="102">
        <v>10.926</v>
      </c>
      <c r="G458" s="102"/>
      <c r="H458" s="55"/>
      <c r="I458" s="55"/>
    </row>
    <row r="459" spans="1:9" hidden="1" x14ac:dyDescent="0.25">
      <c r="A459" s="99">
        <v>292</v>
      </c>
      <c r="B459" s="99"/>
      <c r="C459" s="99"/>
      <c r="D459" s="97" t="s">
        <v>183</v>
      </c>
      <c r="E459" s="97"/>
      <c r="F459" s="100">
        <v>10.926</v>
      </c>
      <c r="G459" s="100"/>
      <c r="H459" s="54"/>
      <c r="I459" s="54"/>
    </row>
    <row r="460" spans="1:9" hidden="1" x14ac:dyDescent="0.25">
      <c r="A460" s="96" t="s">
        <v>128</v>
      </c>
      <c r="B460" s="96"/>
      <c r="C460" s="96"/>
      <c r="D460" s="96"/>
      <c r="E460" s="96"/>
      <c r="F460" s="106">
        <v>11.1</v>
      </c>
      <c r="G460" s="106"/>
      <c r="H460" s="55"/>
      <c r="I460" s="55"/>
    </row>
    <row r="461" spans="1:9" hidden="1" x14ac:dyDescent="0.25">
      <c r="A461" s="99">
        <v>292</v>
      </c>
      <c r="B461" s="99"/>
      <c r="C461" s="99"/>
      <c r="D461" s="97" t="s">
        <v>183</v>
      </c>
      <c r="E461" s="97"/>
      <c r="F461" s="107">
        <v>11.1</v>
      </c>
      <c r="G461" s="107"/>
      <c r="H461" s="54"/>
      <c r="I461" s="54"/>
    </row>
    <row r="462" spans="1:9" ht="22.5" hidden="1" x14ac:dyDescent="0.25">
      <c r="A462" s="98" t="s">
        <v>129</v>
      </c>
      <c r="B462" s="98"/>
      <c r="C462" s="98"/>
      <c r="D462" s="57">
        <v>5526</v>
      </c>
      <c r="E462" s="58" t="s">
        <v>130</v>
      </c>
      <c r="F462" s="108">
        <v>12.675000000000001</v>
      </c>
      <c r="G462" s="108"/>
      <c r="H462" s="60"/>
      <c r="I462" s="60"/>
    </row>
    <row r="463" spans="1:9" hidden="1" x14ac:dyDescent="0.25">
      <c r="A463" s="96" t="s">
        <v>131</v>
      </c>
      <c r="B463" s="96"/>
      <c r="C463" s="96"/>
      <c r="D463" s="96"/>
      <c r="E463" s="96"/>
      <c r="F463" s="102">
        <v>2.5350000000000001</v>
      </c>
      <c r="G463" s="102"/>
      <c r="H463" s="55"/>
      <c r="I463" s="55"/>
    </row>
    <row r="464" spans="1:9" hidden="1" x14ac:dyDescent="0.25">
      <c r="A464" s="99">
        <v>292</v>
      </c>
      <c r="B464" s="99"/>
      <c r="C464" s="99"/>
      <c r="D464" s="97" t="s">
        <v>183</v>
      </c>
      <c r="E464" s="97"/>
      <c r="F464" s="100">
        <v>2.5350000000000001</v>
      </c>
      <c r="G464" s="100"/>
      <c r="H464" s="54"/>
      <c r="I464" s="54"/>
    </row>
    <row r="465" spans="1:9" hidden="1" x14ac:dyDescent="0.25">
      <c r="A465" s="96" t="s">
        <v>132</v>
      </c>
      <c r="B465" s="96"/>
      <c r="C465" s="96"/>
      <c r="D465" s="96"/>
      <c r="E465" s="96"/>
      <c r="F465" s="102">
        <v>2.5350000000000001</v>
      </c>
      <c r="G465" s="102"/>
      <c r="H465" s="55"/>
      <c r="I465" s="55"/>
    </row>
    <row r="466" spans="1:9" hidden="1" x14ac:dyDescent="0.25">
      <c r="A466" s="99">
        <v>292</v>
      </c>
      <c r="B466" s="99"/>
      <c r="C466" s="99"/>
      <c r="D466" s="97" t="s">
        <v>183</v>
      </c>
      <c r="E466" s="97"/>
      <c r="F466" s="100">
        <v>2.5350000000000001</v>
      </c>
      <c r="G466" s="100"/>
      <c r="H466" s="54"/>
      <c r="I466" s="54"/>
    </row>
    <row r="467" spans="1:9" hidden="1" x14ac:dyDescent="0.25">
      <c r="A467" s="96" t="s">
        <v>133</v>
      </c>
      <c r="B467" s="96"/>
      <c r="C467" s="96"/>
      <c r="D467" s="96"/>
      <c r="E467" s="96"/>
      <c r="F467" s="102">
        <v>2.5350000000000001</v>
      </c>
      <c r="G467" s="102"/>
      <c r="H467" s="55"/>
      <c r="I467" s="55"/>
    </row>
    <row r="468" spans="1:9" hidden="1" x14ac:dyDescent="0.25">
      <c r="A468" s="99">
        <v>292</v>
      </c>
      <c r="B468" s="99"/>
      <c r="C468" s="99"/>
      <c r="D468" s="97" t="s">
        <v>183</v>
      </c>
      <c r="E468" s="97"/>
      <c r="F468" s="100">
        <v>2.5350000000000001</v>
      </c>
      <c r="G468" s="100"/>
      <c r="H468" s="54"/>
      <c r="I468" s="54"/>
    </row>
    <row r="469" spans="1:9" hidden="1" x14ac:dyDescent="0.25">
      <c r="A469" s="96" t="s">
        <v>134</v>
      </c>
      <c r="B469" s="96"/>
      <c r="C469" s="96"/>
      <c r="D469" s="96"/>
      <c r="E469" s="96"/>
      <c r="F469" s="102">
        <v>2.5350000000000001</v>
      </c>
      <c r="G469" s="102"/>
      <c r="H469" s="55"/>
      <c r="I469" s="55"/>
    </row>
    <row r="470" spans="1:9" hidden="1" x14ac:dyDescent="0.25">
      <c r="A470" s="99">
        <v>292</v>
      </c>
      <c r="B470" s="99"/>
      <c r="C470" s="99"/>
      <c r="D470" s="97" t="s">
        <v>183</v>
      </c>
      <c r="E470" s="97"/>
      <c r="F470" s="100">
        <v>2.5350000000000001</v>
      </c>
      <c r="G470" s="100"/>
      <c r="H470" s="54"/>
      <c r="I470" s="54"/>
    </row>
    <row r="471" spans="1:9" hidden="1" x14ac:dyDescent="0.25">
      <c r="A471" s="96" t="s">
        <v>135</v>
      </c>
      <c r="B471" s="96"/>
      <c r="C471" s="96"/>
      <c r="D471" s="96"/>
      <c r="E471" s="96"/>
      <c r="F471" s="102">
        <v>2.5350000000000001</v>
      </c>
      <c r="G471" s="102"/>
      <c r="H471" s="55"/>
      <c r="I471" s="55"/>
    </row>
    <row r="472" spans="1:9" hidden="1" x14ac:dyDescent="0.25">
      <c r="A472" s="99">
        <v>292</v>
      </c>
      <c r="B472" s="99"/>
      <c r="C472" s="99"/>
      <c r="D472" s="97" t="s">
        <v>183</v>
      </c>
      <c r="E472" s="97"/>
      <c r="F472" s="100">
        <v>2.5350000000000001</v>
      </c>
      <c r="G472" s="100"/>
      <c r="H472" s="54"/>
      <c r="I472" s="54"/>
    </row>
    <row r="473" spans="1:9" ht="22.5" hidden="1" x14ac:dyDescent="0.25">
      <c r="A473" s="98" t="s">
        <v>136</v>
      </c>
      <c r="B473" s="98"/>
      <c r="C473" s="98"/>
      <c r="D473" s="57">
        <v>5544</v>
      </c>
      <c r="E473" s="58" t="s">
        <v>137</v>
      </c>
      <c r="F473" s="108">
        <v>12.436</v>
      </c>
      <c r="G473" s="108"/>
      <c r="H473" s="60"/>
      <c r="I473" s="60"/>
    </row>
    <row r="474" spans="1:9" hidden="1" x14ac:dyDescent="0.25">
      <c r="A474" s="96" t="s">
        <v>138</v>
      </c>
      <c r="B474" s="96"/>
      <c r="C474" s="96"/>
      <c r="D474" s="96"/>
      <c r="E474" s="96"/>
      <c r="F474" s="102">
        <v>12.436</v>
      </c>
      <c r="G474" s="102"/>
      <c r="H474" s="55"/>
      <c r="I474" s="55"/>
    </row>
    <row r="475" spans="1:9" hidden="1" x14ac:dyDescent="0.25">
      <c r="A475" s="99">
        <v>292</v>
      </c>
      <c r="B475" s="99"/>
      <c r="C475" s="99"/>
      <c r="D475" s="97" t="s">
        <v>183</v>
      </c>
      <c r="E475" s="97"/>
      <c r="F475" s="100">
        <v>12.436</v>
      </c>
      <c r="G475" s="100"/>
      <c r="H475" s="54"/>
      <c r="I475" s="54"/>
    </row>
    <row r="476" spans="1:9" ht="22.5" hidden="1" x14ac:dyDescent="0.25">
      <c r="A476" s="98" t="s">
        <v>139</v>
      </c>
      <c r="B476" s="98"/>
      <c r="C476" s="98"/>
      <c r="D476" s="57">
        <v>5747</v>
      </c>
      <c r="E476" s="58" t="s">
        <v>140</v>
      </c>
      <c r="F476" s="110">
        <v>40</v>
      </c>
      <c r="G476" s="110"/>
      <c r="H476" s="68">
        <v>0.52</v>
      </c>
      <c r="I476" s="59">
        <v>1.3</v>
      </c>
    </row>
    <row r="477" spans="1:9" hidden="1" x14ac:dyDescent="0.25">
      <c r="A477" s="96" t="s">
        <v>141</v>
      </c>
      <c r="B477" s="96"/>
      <c r="C477" s="96"/>
      <c r="D477" s="96"/>
      <c r="E477" s="96"/>
      <c r="F477" s="105">
        <v>10</v>
      </c>
      <c r="G477" s="105"/>
      <c r="H477" s="55"/>
      <c r="I477" s="55"/>
    </row>
    <row r="478" spans="1:9" hidden="1" x14ac:dyDescent="0.25">
      <c r="A478" s="99">
        <v>292</v>
      </c>
      <c r="B478" s="99"/>
      <c r="C478" s="99"/>
      <c r="D478" s="97" t="s">
        <v>183</v>
      </c>
      <c r="E478" s="97"/>
      <c r="F478" s="103">
        <v>10</v>
      </c>
      <c r="G478" s="103"/>
      <c r="H478" s="54"/>
      <c r="I478" s="54"/>
    </row>
    <row r="479" spans="1:9" hidden="1" x14ac:dyDescent="0.25">
      <c r="A479" s="96" t="s">
        <v>142</v>
      </c>
      <c r="B479" s="96"/>
      <c r="C479" s="96"/>
      <c r="D479" s="96"/>
      <c r="E479" s="96"/>
      <c r="F479" s="105">
        <v>10</v>
      </c>
      <c r="G479" s="105"/>
      <c r="H479" s="66">
        <v>0.03</v>
      </c>
      <c r="I479" s="52">
        <v>0.3</v>
      </c>
    </row>
    <row r="480" spans="1:9" hidden="1" x14ac:dyDescent="0.25">
      <c r="A480" s="99">
        <v>292</v>
      </c>
      <c r="B480" s="99"/>
      <c r="C480" s="99"/>
      <c r="D480" s="97" t="s">
        <v>183</v>
      </c>
      <c r="E480" s="97"/>
      <c r="F480" s="103">
        <v>10</v>
      </c>
      <c r="G480" s="103"/>
      <c r="H480" s="65">
        <v>0.03</v>
      </c>
      <c r="I480" s="53">
        <v>0.3</v>
      </c>
    </row>
    <row r="481" spans="1:9" hidden="1" x14ac:dyDescent="0.25">
      <c r="A481" s="96" t="s">
        <v>143</v>
      </c>
      <c r="B481" s="96"/>
      <c r="C481" s="96"/>
      <c r="D481" s="96"/>
      <c r="E481" s="96"/>
      <c r="F481" s="105">
        <v>1</v>
      </c>
      <c r="G481" s="105"/>
      <c r="H481" s="55"/>
      <c r="I481" s="55"/>
    </row>
    <row r="482" spans="1:9" hidden="1" x14ac:dyDescent="0.25">
      <c r="A482" s="99">
        <v>292</v>
      </c>
      <c r="B482" s="99"/>
      <c r="C482" s="99"/>
      <c r="D482" s="97" t="s">
        <v>183</v>
      </c>
      <c r="E482" s="97"/>
      <c r="F482" s="103">
        <v>1</v>
      </c>
      <c r="G482" s="103"/>
      <c r="H482" s="54"/>
      <c r="I482" s="54"/>
    </row>
    <row r="483" spans="1:9" hidden="1" x14ac:dyDescent="0.25">
      <c r="A483" s="96" t="s">
        <v>144</v>
      </c>
      <c r="B483" s="96"/>
      <c r="C483" s="96"/>
      <c r="D483" s="96"/>
      <c r="E483" s="96"/>
      <c r="F483" s="104">
        <v>0.02</v>
      </c>
      <c r="G483" s="104"/>
      <c r="H483" s="66">
        <v>0.02</v>
      </c>
      <c r="I483" s="74">
        <v>100</v>
      </c>
    </row>
    <row r="484" spans="1:9" hidden="1" x14ac:dyDescent="0.25">
      <c r="A484" s="99">
        <v>292</v>
      </c>
      <c r="B484" s="99"/>
      <c r="C484" s="99"/>
      <c r="D484" s="97" t="s">
        <v>183</v>
      </c>
      <c r="E484" s="97"/>
      <c r="F484" s="101">
        <v>0.02</v>
      </c>
      <c r="G484" s="101"/>
      <c r="H484" s="65">
        <v>0.02</v>
      </c>
      <c r="I484" s="61">
        <v>100</v>
      </c>
    </row>
    <row r="485" spans="1:9" hidden="1" x14ac:dyDescent="0.25">
      <c r="A485" s="96" t="s">
        <v>145</v>
      </c>
      <c r="B485" s="96"/>
      <c r="C485" s="96"/>
      <c r="D485" s="96"/>
      <c r="E485" s="96"/>
      <c r="F485" s="105">
        <v>2</v>
      </c>
      <c r="G485" s="105"/>
      <c r="H485" s="66">
        <v>0.05</v>
      </c>
      <c r="I485" s="52">
        <v>2.5</v>
      </c>
    </row>
    <row r="486" spans="1:9" hidden="1" x14ac:dyDescent="0.25">
      <c r="A486" s="99">
        <v>292</v>
      </c>
      <c r="B486" s="99"/>
      <c r="C486" s="99"/>
      <c r="D486" s="97" t="s">
        <v>183</v>
      </c>
      <c r="E486" s="97"/>
      <c r="F486" s="103">
        <v>2</v>
      </c>
      <c r="G486" s="103"/>
      <c r="H486" s="65">
        <v>0.05</v>
      </c>
      <c r="I486" s="53">
        <v>2.5</v>
      </c>
    </row>
    <row r="487" spans="1:9" hidden="1" x14ac:dyDescent="0.25">
      <c r="A487" s="96" t="s">
        <v>146</v>
      </c>
      <c r="B487" s="96"/>
      <c r="C487" s="96"/>
      <c r="D487" s="96"/>
      <c r="E487" s="96"/>
      <c r="F487" s="104">
        <v>1.98</v>
      </c>
      <c r="G487" s="104"/>
      <c r="H487" s="55"/>
      <c r="I487" s="55"/>
    </row>
    <row r="488" spans="1:9" hidden="1" x14ac:dyDescent="0.25">
      <c r="A488" s="99">
        <v>292</v>
      </c>
      <c r="B488" s="99"/>
      <c r="C488" s="99"/>
      <c r="D488" s="97" t="s">
        <v>183</v>
      </c>
      <c r="E488" s="97"/>
      <c r="F488" s="101">
        <v>1.98</v>
      </c>
      <c r="G488" s="101"/>
      <c r="H488" s="54"/>
      <c r="I488" s="54"/>
    </row>
    <row r="489" spans="1:9" hidden="1" x14ac:dyDescent="0.25">
      <c r="A489" s="96" t="s">
        <v>147</v>
      </c>
      <c r="B489" s="96"/>
      <c r="C489" s="96"/>
      <c r="D489" s="96"/>
      <c r="E489" s="96"/>
      <c r="F489" s="105">
        <v>2</v>
      </c>
      <c r="G489" s="105"/>
      <c r="H489" s="66">
        <v>0.02</v>
      </c>
      <c r="I489" s="52">
        <v>1</v>
      </c>
    </row>
    <row r="490" spans="1:9" hidden="1" x14ac:dyDescent="0.25">
      <c r="A490" s="99">
        <v>292</v>
      </c>
      <c r="B490" s="99"/>
      <c r="C490" s="99"/>
      <c r="D490" s="97" t="s">
        <v>183</v>
      </c>
      <c r="E490" s="97"/>
      <c r="F490" s="103">
        <v>2</v>
      </c>
      <c r="G490" s="103"/>
      <c r="H490" s="65">
        <v>0.02</v>
      </c>
      <c r="I490" s="53">
        <v>1</v>
      </c>
    </row>
    <row r="491" spans="1:9" hidden="1" x14ac:dyDescent="0.25">
      <c r="A491" s="96" t="s">
        <v>148</v>
      </c>
      <c r="B491" s="96"/>
      <c r="C491" s="96"/>
      <c r="D491" s="96"/>
      <c r="E491" s="96"/>
      <c r="F491" s="105">
        <v>10</v>
      </c>
      <c r="G491" s="105"/>
      <c r="H491" s="63">
        <v>0.3</v>
      </c>
      <c r="I491" s="52">
        <v>3</v>
      </c>
    </row>
    <row r="492" spans="1:9" hidden="1" x14ac:dyDescent="0.25">
      <c r="A492" s="99">
        <v>292</v>
      </c>
      <c r="B492" s="99"/>
      <c r="C492" s="99"/>
      <c r="D492" s="97" t="s">
        <v>183</v>
      </c>
      <c r="E492" s="97"/>
      <c r="F492" s="103">
        <v>10</v>
      </c>
      <c r="G492" s="103"/>
      <c r="H492" s="67">
        <v>0.3</v>
      </c>
      <c r="I492" s="53">
        <v>3</v>
      </c>
    </row>
    <row r="493" spans="1:9" hidden="1" x14ac:dyDescent="0.25">
      <c r="A493" s="96" t="s">
        <v>149</v>
      </c>
      <c r="B493" s="96"/>
      <c r="C493" s="96"/>
      <c r="D493" s="96"/>
      <c r="E493" s="96"/>
      <c r="F493" s="105">
        <v>1</v>
      </c>
      <c r="G493" s="105"/>
      <c r="H493" s="55"/>
      <c r="I493" s="55"/>
    </row>
    <row r="494" spans="1:9" hidden="1" x14ac:dyDescent="0.25">
      <c r="A494" s="99">
        <v>292</v>
      </c>
      <c r="B494" s="99"/>
      <c r="C494" s="99"/>
      <c r="D494" s="97" t="s">
        <v>183</v>
      </c>
      <c r="E494" s="97"/>
      <c r="F494" s="103">
        <v>1</v>
      </c>
      <c r="G494" s="103"/>
      <c r="H494" s="54"/>
      <c r="I494" s="54"/>
    </row>
    <row r="495" spans="1:9" hidden="1" x14ac:dyDescent="0.25">
      <c r="A495" s="96" t="s">
        <v>150</v>
      </c>
      <c r="B495" s="96"/>
      <c r="C495" s="96"/>
      <c r="D495" s="96"/>
      <c r="E495" s="96"/>
      <c r="F495" s="105">
        <v>2</v>
      </c>
      <c r="G495" s="105"/>
      <c r="H495" s="63">
        <v>0.1</v>
      </c>
      <c r="I495" s="52">
        <v>5</v>
      </c>
    </row>
    <row r="496" spans="1:9" hidden="1" x14ac:dyDescent="0.25">
      <c r="A496" s="99">
        <v>292</v>
      </c>
      <c r="B496" s="99"/>
      <c r="C496" s="99"/>
      <c r="D496" s="97" t="s">
        <v>183</v>
      </c>
      <c r="E496" s="97"/>
      <c r="F496" s="103">
        <v>2</v>
      </c>
      <c r="G496" s="103"/>
      <c r="H496" s="67">
        <v>0.1</v>
      </c>
      <c r="I496" s="53">
        <v>5</v>
      </c>
    </row>
    <row r="497" spans="1:9" ht="22.5" hidden="1" x14ac:dyDescent="0.25">
      <c r="A497" s="98" t="s">
        <v>151</v>
      </c>
      <c r="B497" s="98"/>
      <c r="C497" s="98"/>
      <c r="D497" s="57">
        <v>5750</v>
      </c>
      <c r="E497" s="58" t="s">
        <v>152</v>
      </c>
      <c r="F497" s="110">
        <v>64</v>
      </c>
      <c r="G497" s="110"/>
      <c r="H497" s="68">
        <v>0.37</v>
      </c>
      <c r="I497" s="59">
        <v>0.57999999999999996</v>
      </c>
    </row>
    <row r="498" spans="1:9" hidden="1" x14ac:dyDescent="0.25">
      <c r="A498" s="96" t="s">
        <v>153</v>
      </c>
      <c r="B498" s="96"/>
      <c r="C498" s="96"/>
      <c r="D498" s="96"/>
      <c r="E498" s="96"/>
      <c r="F498" s="105">
        <v>50</v>
      </c>
      <c r="G498" s="105"/>
      <c r="H498" s="55"/>
      <c r="I498" s="55"/>
    </row>
    <row r="499" spans="1:9" hidden="1" x14ac:dyDescent="0.25">
      <c r="A499" s="99">
        <v>292</v>
      </c>
      <c r="B499" s="99"/>
      <c r="C499" s="99"/>
      <c r="D499" s="97" t="s">
        <v>183</v>
      </c>
      <c r="E499" s="97"/>
      <c r="F499" s="103">
        <v>50</v>
      </c>
      <c r="G499" s="103"/>
      <c r="H499" s="54"/>
      <c r="I499" s="54"/>
    </row>
    <row r="500" spans="1:9" hidden="1" x14ac:dyDescent="0.25">
      <c r="A500" s="96" t="s">
        <v>154</v>
      </c>
      <c r="B500" s="96"/>
      <c r="C500" s="96"/>
      <c r="D500" s="96"/>
      <c r="E500" s="96"/>
      <c r="F500" s="104">
        <v>0.02</v>
      </c>
      <c r="G500" s="104"/>
      <c r="H500" s="66">
        <v>0.02</v>
      </c>
      <c r="I500" s="74">
        <v>100</v>
      </c>
    </row>
    <row r="501" spans="1:9" hidden="1" x14ac:dyDescent="0.25">
      <c r="A501" s="99">
        <v>292</v>
      </c>
      <c r="B501" s="99"/>
      <c r="C501" s="99"/>
      <c r="D501" s="97" t="s">
        <v>183</v>
      </c>
      <c r="E501" s="97"/>
      <c r="F501" s="101">
        <v>0.02</v>
      </c>
      <c r="G501" s="101"/>
      <c r="H501" s="65">
        <v>0.02</v>
      </c>
      <c r="I501" s="61">
        <v>100</v>
      </c>
    </row>
    <row r="502" spans="1:9" hidden="1" x14ac:dyDescent="0.25">
      <c r="A502" s="96" t="s">
        <v>155</v>
      </c>
      <c r="B502" s="96"/>
      <c r="C502" s="96"/>
      <c r="D502" s="96"/>
      <c r="E502" s="96"/>
      <c r="F502" s="105">
        <v>10</v>
      </c>
      <c r="G502" s="105"/>
      <c r="H502" s="66">
        <v>0.04</v>
      </c>
      <c r="I502" s="52">
        <v>0.4</v>
      </c>
    </row>
    <row r="503" spans="1:9" hidden="1" x14ac:dyDescent="0.25">
      <c r="A503" s="99">
        <v>292</v>
      </c>
      <c r="B503" s="99"/>
      <c r="C503" s="99"/>
      <c r="D503" s="97" t="s">
        <v>183</v>
      </c>
      <c r="E503" s="97"/>
      <c r="F503" s="103">
        <v>10</v>
      </c>
      <c r="G503" s="103"/>
      <c r="H503" s="65">
        <v>0.04</v>
      </c>
      <c r="I503" s="53">
        <v>0.4</v>
      </c>
    </row>
    <row r="504" spans="1:9" hidden="1" x14ac:dyDescent="0.25">
      <c r="A504" s="96" t="s">
        <v>157</v>
      </c>
      <c r="B504" s="96"/>
      <c r="C504" s="96"/>
      <c r="D504" s="96"/>
      <c r="E504" s="96"/>
      <c r="F504" s="104">
        <v>1.98</v>
      </c>
      <c r="G504" s="104"/>
      <c r="H504" s="66">
        <v>0.16</v>
      </c>
      <c r="I504" s="52">
        <v>8.08</v>
      </c>
    </row>
    <row r="505" spans="1:9" hidden="1" x14ac:dyDescent="0.25">
      <c r="A505" s="99">
        <v>292</v>
      </c>
      <c r="B505" s="99"/>
      <c r="C505" s="99"/>
      <c r="D505" s="97" t="s">
        <v>183</v>
      </c>
      <c r="E505" s="97"/>
      <c r="F505" s="101">
        <v>1.98</v>
      </c>
      <c r="G505" s="101"/>
      <c r="H505" s="65">
        <v>0.16</v>
      </c>
      <c r="I505" s="53">
        <v>8.08</v>
      </c>
    </row>
    <row r="506" spans="1:9" hidden="1" x14ac:dyDescent="0.25">
      <c r="A506" s="96" t="s">
        <v>158</v>
      </c>
      <c r="B506" s="96"/>
      <c r="C506" s="96"/>
      <c r="D506" s="96"/>
      <c r="E506" s="96"/>
      <c r="F506" s="105">
        <v>2</v>
      </c>
      <c r="G506" s="105"/>
      <c r="H506" s="66">
        <v>0.15</v>
      </c>
      <c r="I506" s="52">
        <v>7.5</v>
      </c>
    </row>
    <row r="507" spans="1:9" hidden="1" x14ac:dyDescent="0.25">
      <c r="A507" s="99">
        <v>292</v>
      </c>
      <c r="B507" s="99"/>
      <c r="C507" s="99"/>
      <c r="D507" s="97" t="s">
        <v>183</v>
      </c>
      <c r="E507" s="97"/>
      <c r="F507" s="103">
        <v>2</v>
      </c>
      <c r="G507" s="103"/>
      <c r="H507" s="65">
        <v>0.15</v>
      </c>
      <c r="I507" s="53">
        <v>7.5</v>
      </c>
    </row>
    <row r="508" spans="1:9" ht="22.5" hidden="1" x14ac:dyDescent="0.25">
      <c r="A508" s="98" t="s">
        <v>159</v>
      </c>
      <c r="B508" s="98"/>
      <c r="C508" s="98"/>
      <c r="D508" s="57">
        <v>5804</v>
      </c>
      <c r="E508" s="58" t="s">
        <v>160</v>
      </c>
      <c r="F508" s="109">
        <v>1.5</v>
      </c>
      <c r="G508" s="109"/>
      <c r="H508" s="60"/>
      <c r="I508" s="60"/>
    </row>
    <row r="509" spans="1:9" hidden="1" x14ac:dyDescent="0.25">
      <c r="A509" s="96" t="s">
        <v>161</v>
      </c>
      <c r="B509" s="96"/>
      <c r="C509" s="96"/>
      <c r="D509" s="96"/>
      <c r="E509" s="96"/>
      <c r="F509" s="105">
        <v>1</v>
      </c>
      <c r="G509" s="105"/>
      <c r="H509" s="55"/>
      <c r="I509" s="55"/>
    </row>
    <row r="510" spans="1:9" hidden="1" x14ac:dyDescent="0.25">
      <c r="A510" s="99">
        <v>292</v>
      </c>
      <c r="B510" s="99"/>
      <c r="C510" s="99"/>
      <c r="D510" s="97" t="s">
        <v>183</v>
      </c>
      <c r="E510" s="97"/>
      <c r="F510" s="103">
        <v>1</v>
      </c>
      <c r="G510" s="103"/>
      <c r="H510" s="54"/>
      <c r="I510" s="54"/>
    </row>
    <row r="511" spans="1:9" hidden="1" x14ac:dyDescent="0.25">
      <c r="A511" s="96" t="s">
        <v>162</v>
      </c>
      <c r="B511" s="96"/>
      <c r="C511" s="96"/>
      <c r="D511" s="96"/>
      <c r="E511" s="96"/>
      <c r="F511" s="106">
        <v>0.5</v>
      </c>
      <c r="G511" s="106"/>
      <c r="H511" s="55"/>
      <c r="I511" s="55"/>
    </row>
    <row r="512" spans="1:9" hidden="1" x14ac:dyDescent="0.25">
      <c r="A512" s="99">
        <v>292</v>
      </c>
      <c r="B512" s="99"/>
      <c r="C512" s="99"/>
      <c r="D512" s="97" t="s">
        <v>183</v>
      </c>
      <c r="E512" s="97"/>
      <c r="F512" s="107">
        <v>0.5</v>
      </c>
      <c r="G512" s="107"/>
      <c r="H512" s="54"/>
      <c r="I512" s="54"/>
    </row>
    <row r="513" spans="1:9" ht="22.5" hidden="1" x14ac:dyDescent="0.25">
      <c r="A513" s="98" t="s">
        <v>163</v>
      </c>
      <c r="B513" s="98"/>
      <c r="C513" s="98"/>
      <c r="D513" s="57">
        <v>5969</v>
      </c>
      <c r="E513" s="58" t="s">
        <v>164</v>
      </c>
      <c r="F513" s="108">
        <v>0.748</v>
      </c>
      <c r="G513" s="108"/>
      <c r="H513" s="70">
        <v>1.6E-2</v>
      </c>
      <c r="I513" s="59">
        <v>2.14</v>
      </c>
    </row>
    <row r="514" spans="1:9" hidden="1" x14ac:dyDescent="0.25">
      <c r="A514" s="96" t="s">
        <v>165</v>
      </c>
      <c r="B514" s="96"/>
      <c r="C514" s="96"/>
      <c r="D514" s="96"/>
      <c r="E514" s="96"/>
      <c r="F514" s="102">
        <v>0.748</v>
      </c>
      <c r="G514" s="102"/>
      <c r="H514" s="71">
        <v>1.6E-2</v>
      </c>
      <c r="I514" s="52">
        <v>2.14</v>
      </c>
    </row>
    <row r="515" spans="1:9" hidden="1" x14ac:dyDescent="0.25">
      <c r="A515" s="99">
        <v>292</v>
      </c>
      <c r="B515" s="99"/>
      <c r="C515" s="99"/>
      <c r="D515" s="97" t="s">
        <v>183</v>
      </c>
      <c r="E515" s="97"/>
      <c r="F515" s="100">
        <v>0.748</v>
      </c>
      <c r="G515" s="100"/>
      <c r="H515" s="69">
        <v>1.6E-2</v>
      </c>
      <c r="I515" s="53">
        <v>2.14</v>
      </c>
    </row>
    <row r="516" spans="1:9" ht="22.5" hidden="1" x14ac:dyDescent="0.25">
      <c r="A516" s="98" t="s">
        <v>166</v>
      </c>
      <c r="B516" s="98"/>
      <c r="C516" s="98"/>
      <c r="D516" s="57">
        <v>5982</v>
      </c>
      <c r="E516" s="58" t="s">
        <v>167</v>
      </c>
      <c r="F516" s="109">
        <v>0.5</v>
      </c>
      <c r="G516" s="109"/>
      <c r="H516" s="60"/>
      <c r="I516" s="60"/>
    </row>
    <row r="517" spans="1:9" hidden="1" x14ac:dyDescent="0.25">
      <c r="A517" s="96" t="s">
        <v>168</v>
      </c>
      <c r="B517" s="96"/>
      <c r="C517" s="96"/>
      <c r="D517" s="96"/>
      <c r="E517" s="96"/>
      <c r="F517" s="106">
        <v>0.5</v>
      </c>
      <c r="G517" s="106"/>
      <c r="H517" s="55"/>
      <c r="I517" s="55"/>
    </row>
    <row r="518" spans="1:9" hidden="1" x14ac:dyDescent="0.25">
      <c r="A518" s="99">
        <v>292</v>
      </c>
      <c r="B518" s="99"/>
      <c r="C518" s="99"/>
      <c r="D518" s="97" t="s">
        <v>183</v>
      </c>
      <c r="E518" s="97"/>
      <c r="F518" s="107">
        <v>0.5</v>
      </c>
      <c r="G518" s="107"/>
      <c r="H518" s="54"/>
      <c r="I518" s="54"/>
    </row>
    <row r="519" spans="1:9" ht="22.5" hidden="1" x14ac:dyDescent="0.25">
      <c r="A519" s="98" t="s">
        <v>169</v>
      </c>
      <c r="B519" s="98"/>
      <c r="C519" s="98"/>
      <c r="D519" s="57">
        <v>5999</v>
      </c>
      <c r="E519" s="58" t="s">
        <v>170</v>
      </c>
      <c r="F519" s="108">
        <v>7.4829999999999997</v>
      </c>
      <c r="G519" s="108"/>
      <c r="H519" s="60"/>
      <c r="I519" s="60"/>
    </row>
    <row r="520" spans="1:9" hidden="1" x14ac:dyDescent="0.25">
      <c r="A520" s="96" t="s">
        <v>171</v>
      </c>
      <c r="B520" s="96"/>
      <c r="C520" s="96"/>
      <c r="D520" s="96"/>
      <c r="E520" s="96"/>
      <c r="F520" s="104">
        <v>0.45</v>
      </c>
      <c r="G520" s="104"/>
      <c r="H520" s="55"/>
      <c r="I520" s="55"/>
    </row>
    <row r="521" spans="1:9" hidden="1" x14ac:dyDescent="0.25">
      <c r="A521" s="99">
        <v>292</v>
      </c>
      <c r="B521" s="99"/>
      <c r="C521" s="99"/>
      <c r="D521" s="97" t="s">
        <v>183</v>
      </c>
      <c r="E521" s="97"/>
      <c r="F521" s="101">
        <v>0.45</v>
      </c>
      <c r="G521" s="101"/>
      <c r="H521" s="54"/>
      <c r="I521" s="54"/>
    </row>
    <row r="522" spans="1:9" hidden="1" x14ac:dyDescent="0.25">
      <c r="A522" s="96" t="s">
        <v>172</v>
      </c>
      <c r="B522" s="96"/>
      <c r="C522" s="96"/>
      <c r="D522" s="96"/>
      <c r="E522" s="96"/>
      <c r="F522" s="105">
        <v>1</v>
      </c>
      <c r="G522" s="105"/>
      <c r="H522" s="55"/>
      <c r="I522" s="55"/>
    </row>
    <row r="523" spans="1:9" hidden="1" x14ac:dyDescent="0.25">
      <c r="A523" s="99">
        <v>292</v>
      </c>
      <c r="B523" s="99"/>
      <c r="C523" s="99"/>
      <c r="D523" s="97" t="s">
        <v>183</v>
      </c>
      <c r="E523" s="97"/>
      <c r="F523" s="103">
        <v>1</v>
      </c>
      <c r="G523" s="103"/>
      <c r="H523" s="54"/>
      <c r="I523" s="54"/>
    </row>
    <row r="524" spans="1:9" hidden="1" x14ac:dyDescent="0.25">
      <c r="A524" s="96" t="s">
        <v>173</v>
      </c>
      <c r="B524" s="96"/>
      <c r="C524" s="96"/>
      <c r="D524" s="96"/>
      <c r="E524" s="96"/>
      <c r="F524" s="105">
        <v>1</v>
      </c>
      <c r="G524" s="105"/>
      <c r="H524" s="55"/>
      <c r="I524" s="55"/>
    </row>
    <row r="525" spans="1:9" hidden="1" x14ac:dyDescent="0.25">
      <c r="A525" s="99">
        <v>292</v>
      </c>
      <c r="B525" s="99"/>
      <c r="C525" s="99"/>
      <c r="D525" s="97" t="s">
        <v>183</v>
      </c>
      <c r="E525" s="97"/>
      <c r="F525" s="103">
        <v>1</v>
      </c>
      <c r="G525" s="103"/>
      <c r="H525" s="54"/>
      <c r="I525" s="54"/>
    </row>
    <row r="526" spans="1:9" hidden="1" x14ac:dyDescent="0.25">
      <c r="A526" s="96" t="s">
        <v>174</v>
      </c>
      <c r="B526" s="96"/>
      <c r="C526" s="96"/>
      <c r="D526" s="96"/>
      <c r="E526" s="96"/>
      <c r="F526" s="105">
        <v>1</v>
      </c>
      <c r="G526" s="105"/>
      <c r="H526" s="55"/>
      <c r="I526" s="55"/>
    </row>
    <row r="527" spans="1:9" hidden="1" x14ac:dyDescent="0.25">
      <c r="A527" s="99">
        <v>292</v>
      </c>
      <c r="B527" s="99"/>
      <c r="C527" s="99"/>
      <c r="D527" s="97" t="s">
        <v>183</v>
      </c>
      <c r="E527" s="97"/>
      <c r="F527" s="103">
        <v>1</v>
      </c>
      <c r="G527" s="103"/>
      <c r="H527" s="54"/>
      <c r="I527" s="54"/>
    </row>
    <row r="528" spans="1:9" hidden="1" x14ac:dyDescent="0.25">
      <c r="A528" s="96" t="s">
        <v>175</v>
      </c>
      <c r="B528" s="96"/>
      <c r="C528" s="96"/>
      <c r="D528" s="96"/>
      <c r="E528" s="96"/>
      <c r="F528" s="105">
        <v>1</v>
      </c>
      <c r="G528" s="105"/>
      <c r="H528" s="55"/>
      <c r="I528" s="55"/>
    </row>
    <row r="529" spans="1:9" hidden="1" x14ac:dyDescent="0.25">
      <c r="A529" s="99">
        <v>292</v>
      </c>
      <c r="B529" s="99"/>
      <c r="C529" s="99"/>
      <c r="D529" s="97" t="s">
        <v>183</v>
      </c>
      <c r="E529" s="97"/>
      <c r="F529" s="103">
        <v>1</v>
      </c>
      <c r="G529" s="103"/>
      <c r="H529" s="54"/>
      <c r="I529" s="54"/>
    </row>
    <row r="530" spans="1:9" hidden="1" x14ac:dyDescent="0.25">
      <c r="A530" s="96" t="s">
        <v>176</v>
      </c>
      <c r="B530" s="96"/>
      <c r="C530" s="96"/>
      <c r="D530" s="96"/>
      <c r="E530" s="96"/>
      <c r="F530" s="105">
        <v>1</v>
      </c>
      <c r="G530" s="105"/>
      <c r="H530" s="55"/>
      <c r="I530" s="55"/>
    </row>
    <row r="531" spans="1:9" hidden="1" x14ac:dyDescent="0.25">
      <c r="A531" s="99">
        <v>292</v>
      </c>
      <c r="B531" s="99"/>
      <c r="C531" s="99"/>
      <c r="D531" s="97" t="s">
        <v>183</v>
      </c>
      <c r="E531" s="97"/>
      <c r="F531" s="103">
        <v>1</v>
      </c>
      <c r="G531" s="103"/>
      <c r="H531" s="54"/>
      <c r="I531" s="54"/>
    </row>
    <row r="532" spans="1:9" hidden="1" x14ac:dyDescent="0.25">
      <c r="A532" s="96" t="s">
        <v>177</v>
      </c>
      <c r="B532" s="96"/>
      <c r="C532" s="96"/>
      <c r="D532" s="96"/>
      <c r="E532" s="96"/>
      <c r="F532" s="105">
        <v>1</v>
      </c>
      <c r="G532" s="105"/>
      <c r="H532" s="55"/>
      <c r="I532" s="55"/>
    </row>
    <row r="533" spans="1:9" hidden="1" x14ac:dyDescent="0.25">
      <c r="A533" s="99">
        <v>292</v>
      </c>
      <c r="B533" s="99"/>
      <c r="C533" s="99"/>
      <c r="D533" s="97" t="s">
        <v>183</v>
      </c>
      <c r="E533" s="97"/>
      <c r="F533" s="103">
        <v>1</v>
      </c>
      <c r="G533" s="103"/>
      <c r="H533" s="54"/>
      <c r="I533" s="54"/>
    </row>
    <row r="534" spans="1:9" hidden="1" x14ac:dyDescent="0.25">
      <c r="A534" s="96" t="s">
        <v>178</v>
      </c>
      <c r="B534" s="96"/>
      <c r="C534" s="96"/>
      <c r="D534" s="96"/>
      <c r="E534" s="96"/>
      <c r="F534" s="104">
        <v>0.68</v>
      </c>
      <c r="G534" s="104"/>
      <c r="H534" s="55"/>
      <c r="I534" s="55"/>
    </row>
    <row r="535" spans="1:9" hidden="1" x14ac:dyDescent="0.25">
      <c r="A535" s="99">
        <v>292</v>
      </c>
      <c r="B535" s="99"/>
      <c r="C535" s="99"/>
      <c r="D535" s="97" t="s">
        <v>183</v>
      </c>
      <c r="E535" s="97"/>
      <c r="F535" s="101">
        <v>0.68</v>
      </c>
      <c r="G535" s="101"/>
      <c r="H535" s="54"/>
      <c r="I535" s="54"/>
    </row>
    <row r="536" spans="1:9" hidden="1" x14ac:dyDescent="0.25">
      <c r="A536" s="96" t="s">
        <v>179</v>
      </c>
      <c r="B536" s="96"/>
      <c r="C536" s="96"/>
      <c r="D536" s="96"/>
      <c r="E536" s="96"/>
      <c r="F536" s="102">
        <v>0.35299999999999998</v>
      </c>
      <c r="G536" s="102"/>
      <c r="H536" s="55"/>
      <c r="I536" s="55"/>
    </row>
    <row r="537" spans="1:9" hidden="1" x14ac:dyDescent="0.25">
      <c r="A537" s="99">
        <v>292</v>
      </c>
      <c r="B537" s="99"/>
      <c r="C537" s="99"/>
      <c r="D537" s="97" t="s">
        <v>183</v>
      </c>
      <c r="E537" s="97"/>
      <c r="F537" s="100">
        <v>0.35299999999999998</v>
      </c>
      <c r="G537" s="100"/>
      <c r="H537" s="54"/>
      <c r="I537" s="54"/>
    </row>
  </sheetData>
  <autoFilter ref="A4:I537">
    <filterColumn colId="0" showButton="0"/>
    <filterColumn colId="1" showButton="0"/>
    <filterColumn colId="3" showButton="0">
      <filters>
        <filter val="шпрот (килька) (6)"/>
      </filters>
    </filterColumn>
    <filterColumn colId="5" showButton="0"/>
  </autoFilter>
  <mergeCells count="1436">
    <mergeCell ref="D9:E9"/>
    <mergeCell ref="F9:G9"/>
    <mergeCell ref="A6:C6"/>
    <mergeCell ref="D6:E6"/>
    <mergeCell ref="F6:G6"/>
    <mergeCell ref="A7:C7"/>
    <mergeCell ref="D7:E7"/>
    <mergeCell ref="F7:G7"/>
    <mergeCell ref="A11:E11"/>
    <mergeCell ref="A13:C13"/>
    <mergeCell ref="D13:E13"/>
    <mergeCell ref="F13:G13"/>
    <mergeCell ref="A14:C14"/>
    <mergeCell ref="D14:E14"/>
    <mergeCell ref="F14:G14"/>
    <mergeCell ref="A18:C18"/>
    <mergeCell ref="D18:E18"/>
    <mergeCell ref="A19:E19"/>
    <mergeCell ref="A4:C4"/>
    <mergeCell ref="D4:E4"/>
    <mergeCell ref="F4:G4"/>
    <mergeCell ref="A5:C5"/>
    <mergeCell ref="D5:E5"/>
    <mergeCell ref="F5:G5"/>
    <mergeCell ref="A1:E1"/>
    <mergeCell ref="F1:G1"/>
    <mergeCell ref="A2:C2"/>
    <mergeCell ref="F2:G2"/>
    <mergeCell ref="A3:E3"/>
    <mergeCell ref="F3:G3"/>
    <mergeCell ref="A10:C10"/>
    <mergeCell ref="D10:E10"/>
    <mergeCell ref="F10:G10"/>
    <mergeCell ref="F11:G11"/>
    <mergeCell ref="A12:C12"/>
    <mergeCell ref="D12:E12"/>
    <mergeCell ref="F12:G12"/>
    <mergeCell ref="A8:C8"/>
    <mergeCell ref="D8:E8"/>
    <mergeCell ref="F8:G8"/>
    <mergeCell ref="A9:C9"/>
    <mergeCell ref="A20:C20"/>
    <mergeCell ref="D20:E20"/>
    <mergeCell ref="F20:G20"/>
    <mergeCell ref="A21:C21"/>
    <mergeCell ref="D21:E21"/>
    <mergeCell ref="F21:G21"/>
    <mergeCell ref="A17:C17"/>
    <mergeCell ref="D17:E17"/>
    <mergeCell ref="F17:G17"/>
    <mergeCell ref="F18:G18"/>
    <mergeCell ref="F19:G19"/>
    <mergeCell ref="A15:C15"/>
    <mergeCell ref="D15:E15"/>
    <mergeCell ref="F15:G15"/>
    <mergeCell ref="A16:C16"/>
    <mergeCell ref="D16:E16"/>
    <mergeCell ref="F16:G16"/>
    <mergeCell ref="A27:C27"/>
    <mergeCell ref="F27:G27"/>
    <mergeCell ref="F28:G28"/>
    <mergeCell ref="A28:E28"/>
    <mergeCell ref="D33:E33"/>
    <mergeCell ref="A34:C34"/>
    <mergeCell ref="D34:E34"/>
    <mergeCell ref="A24:C24"/>
    <mergeCell ref="D24:E24"/>
    <mergeCell ref="F24:G24"/>
    <mergeCell ref="A25:C25"/>
    <mergeCell ref="F25:G25"/>
    <mergeCell ref="F26:G26"/>
    <mergeCell ref="A22:C22"/>
    <mergeCell ref="D22:E22"/>
    <mergeCell ref="F22:G22"/>
    <mergeCell ref="A23:C23"/>
    <mergeCell ref="D23:E23"/>
    <mergeCell ref="F23:G23"/>
    <mergeCell ref="F35:G35"/>
    <mergeCell ref="A36:C36"/>
    <mergeCell ref="F36:G36"/>
    <mergeCell ref="F37:G37"/>
    <mergeCell ref="D35:E35"/>
    <mergeCell ref="A37:E37"/>
    <mergeCell ref="A33:C33"/>
    <mergeCell ref="F33:G33"/>
    <mergeCell ref="F34:G34"/>
    <mergeCell ref="A31:C31"/>
    <mergeCell ref="D31:E31"/>
    <mergeCell ref="F31:G31"/>
    <mergeCell ref="A32:C32"/>
    <mergeCell ref="D32:E32"/>
    <mergeCell ref="F32:G32"/>
    <mergeCell ref="A29:C29"/>
    <mergeCell ref="D29:E29"/>
    <mergeCell ref="F29:G29"/>
    <mergeCell ref="A30:C30"/>
    <mergeCell ref="D30:E30"/>
    <mergeCell ref="F30:G30"/>
    <mergeCell ref="A42:C42"/>
    <mergeCell ref="D42:E42"/>
    <mergeCell ref="F42:G42"/>
    <mergeCell ref="A43:C43"/>
    <mergeCell ref="D43:E43"/>
    <mergeCell ref="F43:G43"/>
    <mergeCell ref="A45:E45"/>
    <mergeCell ref="A40:C40"/>
    <mergeCell ref="D40:E40"/>
    <mergeCell ref="F40:G40"/>
    <mergeCell ref="A41:C41"/>
    <mergeCell ref="D41:E41"/>
    <mergeCell ref="F41:G41"/>
    <mergeCell ref="A38:C38"/>
    <mergeCell ref="D38:E38"/>
    <mergeCell ref="F38:G38"/>
    <mergeCell ref="A39:C39"/>
    <mergeCell ref="D39:E39"/>
    <mergeCell ref="F39:G39"/>
    <mergeCell ref="A49:C49"/>
    <mergeCell ref="F49:G49"/>
    <mergeCell ref="F50:G50"/>
    <mergeCell ref="D49:E49"/>
    <mergeCell ref="A50:C50"/>
    <mergeCell ref="D50:E50"/>
    <mergeCell ref="A53:E53"/>
    <mergeCell ref="A47:C47"/>
    <mergeCell ref="D47:E47"/>
    <mergeCell ref="F47:G47"/>
    <mergeCell ref="A48:C48"/>
    <mergeCell ref="D48:E48"/>
    <mergeCell ref="F48:G48"/>
    <mergeCell ref="F44:G44"/>
    <mergeCell ref="F45:G45"/>
    <mergeCell ref="A46:C46"/>
    <mergeCell ref="D46:E46"/>
    <mergeCell ref="F46:G46"/>
    <mergeCell ref="A44:C44"/>
    <mergeCell ref="D44:E44"/>
    <mergeCell ref="A56:C56"/>
    <mergeCell ref="D56:E56"/>
    <mergeCell ref="F56:G56"/>
    <mergeCell ref="A57:C57"/>
    <mergeCell ref="D57:E57"/>
    <mergeCell ref="F57:G57"/>
    <mergeCell ref="F53:G53"/>
    <mergeCell ref="A54:C54"/>
    <mergeCell ref="D54:E54"/>
    <mergeCell ref="F54:G54"/>
    <mergeCell ref="A55:C55"/>
    <mergeCell ref="D55:E55"/>
    <mergeCell ref="F55:G55"/>
    <mergeCell ref="A51:C51"/>
    <mergeCell ref="D51:E51"/>
    <mergeCell ref="F51:G51"/>
    <mergeCell ref="A52:C52"/>
    <mergeCell ref="D52:E52"/>
    <mergeCell ref="F52:G52"/>
    <mergeCell ref="F62:G62"/>
    <mergeCell ref="F63:G63"/>
    <mergeCell ref="A64:C64"/>
    <mergeCell ref="F64:G64"/>
    <mergeCell ref="A63:C63"/>
    <mergeCell ref="D63:E63"/>
    <mergeCell ref="A62:E62"/>
    <mergeCell ref="D64:E64"/>
    <mergeCell ref="A68:E68"/>
    <mergeCell ref="A60:C60"/>
    <mergeCell ref="D60:E60"/>
    <mergeCell ref="F60:G60"/>
    <mergeCell ref="A61:C61"/>
    <mergeCell ref="F61:G61"/>
    <mergeCell ref="A58:C58"/>
    <mergeCell ref="D58:E58"/>
    <mergeCell ref="F58:G58"/>
    <mergeCell ref="A59:C59"/>
    <mergeCell ref="D59:E59"/>
    <mergeCell ref="F59:G59"/>
    <mergeCell ref="A69:C69"/>
    <mergeCell ref="D69:E69"/>
    <mergeCell ref="F69:G69"/>
    <mergeCell ref="A70:C70"/>
    <mergeCell ref="D70:E70"/>
    <mergeCell ref="F70:G70"/>
    <mergeCell ref="A71:E71"/>
    <mergeCell ref="A74:E74"/>
    <mergeCell ref="A67:C67"/>
    <mergeCell ref="D67:E67"/>
    <mergeCell ref="F67:G67"/>
    <mergeCell ref="F68:G68"/>
    <mergeCell ref="F65:G65"/>
    <mergeCell ref="A66:C66"/>
    <mergeCell ref="D66:E66"/>
    <mergeCell ref="F66:G66"/>
    <mergeCell ref="A65:E65"/>
    <mergeCell ref="F78:G78"/>
    <mergeCell ref="A79:C79"/>
    <mergeCell ref="D79:E79"/>
    <mergeCell ref="F79:G79"/>
    <mergeCell ref="A76:C76"/>
    <mergeCell ref="D76:E76"/>
    <mergeCell ref="F76:G76"/>
    <mergeCell ref="A77:C77"/>
    <mergeCell ref="F77:G77"/>
    <mergeCell ref="A78:E78"/>
    <mergeCell ref="D80:E80"/>
    <mergeCell ref="F74:G74"/>
    <mergeCell ref="A75:C75"/>
    <mergeCell ref="D75:E75"/>
    <mergeCell ref="F75:G75"/>
    <mergeCell ref="F71:G71"/>
    <mergeCell ref="F72:G72"/>
    <mergeCell ref="A73:C73"/>
    <mergeCell ref="D73:E73"/>
    <mergeCell ref="F73:G73"/>
    <mergeCell ref="A72:C72"/>
    <mergeCell ref="D72:E72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F84:G84"/>
    <mergeCell ref="A84:E84"/>
    <mergeCell ref="F80:G80"/>
    <mergeCell ref="F81:G81"/>
    <mergeCell ref="A82:C82"/>
    <mergeCell ref="D82:E82"/>
    <mergeCell ref="F82:G82"/>
    <mergeCell ref="A80:C80"/>
    <mergeCell ref="A81:E81"/>
    <mergeCell ref="F92:G92"/>
    <mergeCell ref="F93:G93"/>
    <mergeCell ref="A90:C90"/>
    <mergeCell ref="D90:E90"/>
    <mergeCell ref="F90:G90"/>
    <mergeCell ref="A91:C91"/>
    <mergeCell ref="F91:G91"/>
    <mergeCell ref="A92:E92"/>
    <mergeCell ref="A93:C93"/>
    <mergeCell ref="D93:E93"/>
    <mergeCell ref="A95:E95"/>
    <mergeCell ref="F87:G87"/>
    <mergeCell ref="A88:C88"/>
    <mergeCell ref="D88:E88"/>
    <mergeCell ref="F88:G88"/>
    <mergeCell ref="A89:C89"/>
    <mergeCell ref="D89:E89"/>
    <mergeCell ref="F89:G89"/>
    <mergeCell ref="A87:C87"/>
    <mergeCell ref="D87:E87"/>
    <mergeCell ref="A101:C101"/>
    <mergeCell ref="D101:E101"/>
    <mergeCell ref="F101:G101"/>
    <mergeCell ref="A102:C102"/>
    <mergeCell ref="D102:E102"/>
    <mergeCell ref="F102:G102"/>
    <mergeCell ref="F99:G99"/>
    <mergeCell ref="A100:C100"/>
    <mergeCell ref="D100:E100"/>
    <mergeCell ref="F100:G100"/>
    <mergeCell ref="A97:C97"/>
    <mergeCell ref="D97:E97"/>
    <mergeCell ref="F97:G97"/>
    <mergeCell ref="A98:C98"/>
    <mergeCell ref="F98:G98"/>
    <mergeCell ref="A99:E99"/>
    <mergeCell ref="A94:C94"/>
    <mergeCell ref="F94:G94"/>
    <mergeCell ref="F95:G95"/>
    <mergeCell ref="A96:C96"/>
    <mergeCell ref="D96:E96"/>
    <mergeCell ref="F96:G96"/>
    <mergeCell ref="D94:E94"/>
    <mergeCell ref="F108:G108"/>
    <mergeCell ref="A109:C109"/>
    <mergeCell ref="D109:E109"/>
    <mergeCell ref="F109:G109"/>
    <mergeCell ref="F106:G106"/>
    <mergeCell ref="A107:C107"/>
    <mergeCell ref="F107:G107"/>
    <mergeCell ref="A103:C103"/>
    <mergeCell ref="D103:E103"/>
    <mergeCell ref="F103:G103"/>
    <mergeCell ref="A104:C104"/>
    <mergeCell ref="F104:G104"/>
    <mergeCell ref="F105:G105"/>
    <mergeCell ref="D104:E104"/>
    <mergeCell ref="A105:C105"/>
    <mergeCell ref="D105:E105"/>
    <mergeCell ref="A106:C106"/>
    <mergeCell ref="D106:E106"/>
    <mergeCell ref="A108:E108"/>
    <mergeCell ref="A114:C114"/>
    <mergeCell ref="D114:E114"/>
    <mergeCell ref="F114:G114"/>
    <mergeCell ref="A115:C115"/>
    <mergeCell ref="D115:E115"/>
    <mergeCell ref="F115:G115"/>
    <mergeCell ref="F112:G112"/>
    <mergeCell ref="A113:C113"/>
    <mergeCell ref="D113:E113"/>
    <mergeCell ref="F113:G113"/>
    <mergeCell ref="A110:C110"/>
    <mergeCell ref="D110:E110"/>
    <mergeCell ref="F110:G110"/>
    <mergeCell ref="A111:C111"/>
    <mergeCell ref="D111:E111"/>
    <mergeCell ref="F111:G111"/>
    <mergeCell ref="A112:E112"/>
    <mergeCell ref="A121:C121"/>
    <mergeCell ref="D121:E121"/>
    <mergeCell ref="F121:G121"/>
    <mergeCell ref="A122:C122"/>
    <mergeCell ref="D122:E122"/>
    <mergeCell ref="F122:G122"/>
    <mergeCell ref="A119:C119"/>
    <mergeCell ref="F119:G119"/>
    <mergeCell ref="F120:G120"/>
    <mergeCell ref="F116:G116"/>
    <mergeCell ref="F117:G117"/>
    <mergeCell ref="A118:C118"/>
    <mergeCell ref="D118:E118"/>
    <mergeCell ref="F118:G118"/>
    <mergeCell ref="A117:C117"/>
    <mergeCell ref="D117:E117"/>
    <mergeCell ref="A116:E116"/>
    <mergeCell ref="D119:E119"/>
    <mergeCell ref="A120:C120"/>
    <mergeCell ref="D120:E120"/>
    <mergeCell ref="A127:C127"/>
    <mergeCell ref="D127:E127"/>
    <mergeCell ref="F127:G127"/>
    <mergeCell ref="A128:C128"/>
    <mergeCell ref="F128:G128"/>
    <mergeCell ref="F129:G129"/>
    <mergeCell ref="D128:E128"/>
    <mergeCell ref="A129:C129"/>
    <mergeCell ref="D129:E129"/>
    <mergeCell ref="A125:C125"/>
    <mergeCell ref="D125:E125"/>
    <mergeCell ref="F125:G125"/>
    <mergeCell ref="A126:C126"/>
    <mergeCell ref="D126:E126"/>
    <mergeCell ref="F126:G126"/>
    <mergeCell ref="A123:C123"/>
    <mergeCell ref="D123:E123"/>
    <mergeCell ref="F123:G123"/>
    <mergeCell ref="F124:G124"/>
    <mergeCell ref="A124:E124"/>
    <mergeCell ref="A134:C134"/>
    <mergeCell ref="F134:G134"/>
    <mergeCell ref="F135:G135"/>
    <mergeCell ref="A132:C132"/>
    <mergeCell ref="F132:G132"/>
    <mergeCell ref="F133:G133"/>
    <mergeCell ref="A133:E133"/>
    <mergeCell ref="D134:E134"/>
    <mergeCell ref="A135:C135"/>
    <mergeCell ref="D135:E135"/>
    <mergeCell ref="A137:E137"/>
    <mergeCell ref="A130:C130"/>
    <mergeCell ref="D130:E130"/>
    <mergeCell ref="F130:G130"/>
    <mergeCell ref="A131:C131"/>
    <mergeCell ref="D131:E131"/>
    <mergeCell ref="F131:G131"/>
    <mergeCell ref="A140:C140"/>
    <mergeCell ref="F140:G140"/>
    <mergeCell ref="F141:G141"/>
    <mergeCell ref="A142:C142"/>
    <mergeCell ref="D142:E142"/>
    <mergeCell ref="F142:G142"/>
    <mergeCell ref="D140:E140"/>
    <mergeCell ref="A141:E141"/>
    <mergeCell ref="A145:E145"/>
    <mergeCell ref="A138:C138"/>
    <mergeCell ref="D138:E138"/>
    <mergeCell ref="F138:G138"/>
    <mergeCell ref="A139:C139"/>
    <mergeCell ref="D139:E139"/>
    <mergeCell ref="F139:G139"/>
    <mergeCell ref="A136:C136"/>
    <mergeCell ref="D136:E136"/>
    <mergeCell ref="F136:G136"/>
    <mergeCell ref="F137:G137"/>
    <mergeCell ref="F149:G149"/>
    <mergeCell ref="A150:C150"/>
    <mergeCell ref="D150:E150"/>
    <mergeCell ref="F150:G150"/>
    <mergeCell ref="A146:C146"/>
    <mergeCell ref="D146:E146"/>
    <mergeCell ref="F146:G146"/>
    <mergeCell ref="F147:G147"/>
    <mergeCell ref="F148:G148"/>
    <mergeCell ref="A148:C148"/>
    <mergeCell ref="A147:C147"/>
    <mergeCell ref="D147:E147"/>
    <mergeCell ref="A149:E149"/>
    <mergeCell ref="A143:C143"/>
    <mergeCell ref="D143:E143"/>
    <mergeCell ref="F143:G143"/>
    <mergeCell ref="F144:G144"/>
    <mergeCell ref="F145:G145"/>
    <mergeCell ref="A144:C144"/>
    <mergeCell ref="D144:E144"/>
    <mergeCell ref="A155:C155"/>
    <mergeCell ref="F155:G155"/>
    <mergeCell ref="F156:G156"/>
    <mergeCell ref="A153:C153"/>
    <mergeCell ref="D153:E153"/>
    <mergeCell ref="F153:G153"/>
    <mergeCell ref="A154:C154"/>
    <mergeCell ref="D154:E154"/>
    <mergeCell ref="F154:G154"/>
    <mergeCell ref="A156:E156"/>
    <mergeCell ref="A158:C158"/>
    <mergeCell ref="D158:E158"/>
    <mergeCell ref="A151:C151"/>
    <mergeCell ref="D151:E151"/>
    <mergeCell ref="F151:G151"/>
    <mergeCell ref="A152:C152"/>
    <mergeCell ref="D152:E152"/>
    <mergeCell ref="F152:G152"/>
    <mergeCell ref="A162:C162"/>
    <mergeCell ref="D162:E162"/>
    <mergeCell ref="F162:G162"/>
    <mergeCell ref="A163:C163"/>
    <mergeCell ref="D163:E163"/>
    <mergeCell ref="F163:G163"/>
    <mergeCell ref="A159:C159"/>
    <mergeCell ref="F159:G159"/>
    <mergeCell ref="F160:G160"/>
    <mergeCell ref="F161:G161"/>
    <mergeCell ref="A161:C161"/>
    <mergeCell ref="D161:E161"/>
    <mergeCell ref="A160:E160"/>
    <mergeCell ref="A157:C157"/>
    <mergeCell ref="D157:E157"/>
    <mergeCell ref="F157:G157"/>
    <mergeCell ref="F158:G158"/>
    <mergeCell ref="A168:C168"/>
    <mergeCell ref="F168:G168"/>
    <mergeCell ref="F169:G169"/>
    <mergeCell ref="A166:C166"/>
    <mergeCell ref="D166:E166"/>
    <mergeCell ref="F166:G166"/>
    <mergeCell ref="A167:C167"/>
    <mergeCell ref="D167:E167"/>
    <mergeCell ref="F167:G167"/>
    <mergeCell ref="D172:E172"/>
    <mergeCell ref="A169:E169"/>
    <mergeCell ref="A170:C170"/>
    <mergeCell ref="D170:E170"/>
    <mergeCell ref="A164:C164"/>
    <mergeCell ref="D164:E164"/>
    <mergeCell ref="F164:G164"/>
    <mergeCell ref="A165:C165"/>
    <mergeCell ref="D165:E165"/>
    <mergeCell ref="F165:G165"/>
    <mergeCell ref="F177:G177"/>
    <mergeCell ref="A178:C178"/>
    <mergeCell ref="D178:E178"/>
    <mergeCell ref="F178:G178"/>
    <mergeCell ref="A175:C175"/>
    <mergeCell ref="D175:E175"/>
    <mergeCell ref="F175:G175"/>
    <mergeCell ref="A176:C176"/>
    <mergeCell ref="D176:E176"/>
    <mergeCell ref="F176:G176"/>
    <mergeCell ref="F173:G173"/>
    <mergeCell ref="A174:C174"/>
    <mergeCell ref="D174:E174"/>
    <mergeCell ref="F174:G174"/>
    <mergeCell ref="A173:E173"/>
    <mergeCell ref="A177:E177"/>
    <mergeCell ref="F170:G170"/>
    <mergeCell ref="A171:C171"/>
    <mergeCell ref="F171:G171"/>
    <mergeCell ref="F172:G172"/>
    <mergeCell ref="D171:E171"/>
    <mergeCell ref="A172:C172"/>
    <mergeCell ref="A184:C184"/>
    <mergeCell ref="D184:E184"/>
    <mergeCell ref="F184:G184"/>
    <mergeCell ref="F185:G185"/>
    <mergeCell ref="A182:C182"/>
    <mergeCell ref="D182:E182"/>
    <mergeCell ref="F182:G182"/>
    <mergeCell ref="A183:C183"/>
    <mergeCell ref="D183:E183"/>
    <mergeCell ref="F183:G183"/>
    <mergeCell ref="A179:C179"/>
    <mergeCell ref="D179:E179"/>
    <mergeCell ref="F179:G179"/>
    <mergeCell ref="A180:C180"/>
    <mergeCell ref="F180:G180"/>
    <mergeCell ref="F181:G181"/>
    <mergeCell ref="D180:E180"/>
    <mergeCell ref="A185:E185"/>
    <mergeCell ref="A181:E181"/>
    <mergeCell ref="F190:G190"/>
    <mergeCell ref="A191:C191"/>
    <mergeCell ref="F191:G191"/>
    <mergeCell ref="F192:G192"/>
    <mergeCell ref="A192:C192"/>
    <mergeCell ref="D192:E192"/>
    <mergeCell ref="A188:C188"/>
    <mergeCell ref="D188:E188"/>
    <mergeCell ref="F188:G188"/>
    <mergeCell ref="A189:C189"/>
    <mergeCell ref="F189:G189"/>
    <mergeCell ref="D191:E191"/>
    <mergeCell ref="A190:E190"/>
    <mergeCell ref="A193:E193"/>
    <mergeCell ref="A186:C186"/>
    <mergeCell ref="D186:E186"/>
    <mergeCell ref="F186:G186"/>
    <mergeCell ref="A187:C187"/>
    <mergeCell ref="D187:E187"/>
    <mergeCell ref="F187:G187"/>
    <mergeCell ref="F199:G199"/>
    <mergeCell ref="A200:C200"/>
    <mergeCell ref="F200:G200"/>
    <mergeCell ref="A197:C197"/>
    <mergeCell ref="D197:E197"/>
    <mergeCell ref="F197:G197"/>
    <mergeCell ref="A198:C198"/>
    <mergeCell ref="D198:E198"/>
    <mergeCell ref="F198:G198"/>
    <mergeCell ref="A195:C195"/>
    <mergeCell ref="D195:E195"/>
    <mergeCell ref="F195:G195"/>
    <mergeCell ref="F196:G196"/>
    <mergeCell ref="A196:E196"/>
    <mergeCell ref="A199:E199"/>
    <mergeCell ref="D200:E200"/>
    <mergeCell ref="F193:G193"/>
    <mergeCell ref="A194:C194"/>
    <mergeCell ref="D194:E194"/>
    <mergeCell ref="F194:G194"/>
    <mergeCell ref="F206:G206"/>
    <mergeCell ref="A207:C207"/>
    <mergeCell ref="D207:E207"/>
    <mergeCell ref="F207:G207"/>
    <mergeCell ref="A204:C204"/>
    <mergeCell ref="D204:E204"/>
    <mergeCell ref="F204:G204"/>
    <mergeCell ref="A205:C205"/>
    <mergeCell ref="F205:G205"/>
    <mergeCell ref="F201:G201"/>
    <mergeCell ref="F202:G202"/>
    <mergeCell ref="A203:C203"/>
    <mergeCell ref="D203:E203"/>
    <mergeCell ref="F203:G203"/>
    <mergeCell ref="A201:C201"/>
    <mergeCell ref="D201:E201"/>
    <mergeCell ref="A202:E202"/>
    <mergeCell ref="A206:E206"/>
    <mergeCell ref="F215:G215"/>
    <mergeCell ref="A216:C216"/>
    <mergeCell ref="D216:E216"/>
    <mergeCell ref="F216:G216"/>
    <mergeCell ref="A213:C213"/>
    <mergeCell ref="D213:E213"/>
    <mergeCell ref="F213:G213"/>
    <mergeCell ref="A214:C214"/>
    <mergeCell ref="D214:E214"/>
    <mergeCell ref="F214:G214"/>
    <mergeCell ref="A210:C210"/>
    <mergeCell ref="F210:G210"/>
    <mergeCell ref="F211:G211"/>
    <mergeCell ref="F212:G212"/>
    <mergeCell ref="A208:C208"/>
    <mergeCell ref="D208:E208"/>
    <mergeCell ref="F208:G208"/>
    <mergeCell ref="A209:C209"/>
    <mergeCell ref="D209:E209"/>
    <mergeCell ref="F209:G209"/>
    <mergeCell ref="A212:C212"/>
    <mergeCell ref="D212:E212"/>
    <mergeCell ref="A211:E211"/>
    <mergeCell ref="A215:C215"/>
    <mergeCell ref="D215:E215"/>
    <mergeCell ref="F224:G224"/>
    <mergeCell ref="A225:C225"/>
    <mergeCell ref="D225:E225"/>
    <mergeCell ref="F225:G225"/>
    <mergeCell ref="A222:C222"/>
    <mergeCell ref="D222:E222"/>
    <mergeCell ref="F222:G222"/>
    <mergeCell ref="F223:G223"/>
    <mergeCell ref="A220:C220"/>
    <mergeCell ref="D220:E220"/>
    <mergeCell ref="F220:G220"/>
    <mergeCell ref="A221:C221"/>
    <mergeCell ref="D221:E221"/>
    <mergeCell ref="F221:G221"/>
    <mergeCell ref="A217:C217"/>
    <mergeCell ref="D217:E217"/>
    <mergeCell ref="F217:G217"/>
    <mergeCell ref="A218:C218"/>
    <mergeCell ref="F218:G218"/>
    <mergeCell ref="F219:G219"/>
    <mergeCell ref="D218:E218"/>
    <mergeCell ref="A224:C224"/>
    <mergeCell ref="D224:E224"/>
    <mergeCell ref="A219:E219"/>
    <mergeCell ref="A223:E223"/>
    <mergeCell ref="F231:G231"/>
    <mergeCell ref="A232:C232"/>
    <mergeCell ref="D232:E232"/>
    <mergeCell ref="F232:G232"/>
    <mergeCell ref="F228:G228"/>
    <mergeCell ref="F229:G229"/>
    <mergeCell ref="A230:C230"/>
    <mergeCell ref="D230:E230"/>
    <mergeCell ref="F230:G230"/>
    <mergeCell ref="A228:C228"/>
    <mergeCell ref="D228:E228"/>
    <mergeCell ref="A226:C226"/>
    <mergeCell ref="D226:E226"/>
    <mergeCell ref="F226:G226"/>
    <mergeCell ref="A227:C227"/>
    <mergeCell ref="D227:E227"/>
    <mergeCell ref="F227:G227"/>
    <mergeCell ref="A229:C229"/>
    <mergeCell ref="D229:E229"/>
    <mergeCell ref="A231:E231"/>
    <mergeCell ref="A237:C237"/>
    <mergeCell ref="F237:G237"/>
    <mergeCell ref="F238:G238"/>
    <mergeCell ref="F239:G239"/>
    <mergeCell ref="F235:G235"/>
    <mergeCell ref="A236:C236"/>
    <mergeCell ref="D236:E236"/>
    <mergeCell ref="F236:G236"/>
    <mergeCell ref="A233:C233"/>
    <mergeCell ref="D233:E233"/>
    <mergeCell ref="F233:G233"/>
    <mergeCell ref="A234:C234"/>
    <mergeCell ref="D234:E234"/>
    <mergeCell ref="F234:G234"/>
    <mergeCell ref="D237:E237"/>
    <mergeCell ref="A238:C238"/>
    <mergeCell ref="D238:E238"/>
    <mergeCell ref="A235:E235"/>
    <mergeCell ref="A239:E239"/>
    <mergeCell ref="F244:G244"/>
    <mergeCell ref="A245:C245"/>
    <mergeCell ref="D245:E245"/>
    <mergeCell ref="F245:G245"/>
    <mergeCell ref="A242:C242"/>
    <mergeCell ref="D242:E242"/>
    <mergeCell ref="F242:G242"/>
    <mergeCell ref="F243:G243"/>
    <mergeCell ref="A249:C249"/>
    <mergeCell ref="D249:E249"/>
    <mergeCell ref="A243:E243"/>
    <mergeCell ref="A244:C244"/>
    <mergeCell ref="D244:E244"/>
    <mergeCell ref="A247:E247"/>
    <mergeCell ref="F240:G240"/>
    <mergeCell ref="A241:C241"/>
    <mergeCell ref="D241:E241"/>
    <mergeCell ref="F241:G241"/>
    <mergeCell ref="A240:C240"/>
    <mergeCell ref="D240:E240"/>
    <mergeCell ref="A253:C253"/>
    <mergeCell ref="D253:E253"/>
    <mergeCell ref="F253:G253"/>
    <mergeCell ref="A254:C254"/>
    <mergeCell ref="D254:E254"/>
    <mergeCell ref="F254:G254"/>
    <mergeCell ref="F251:G251"/>
    <mergeCell ref="A252:C252"/>
    <mergeCell ref="D252:E252"/>
    <mergeCell ref="F252:G252"/>
    <mergeCell ref="A251:E251"/>
    <mergeCell ref="F249:G249"/>
    <mergeCell ref="A250:C250"/>
    <mergeCell ref="D250:E250"/>
    <mergeCell ref="F250:G250"/>
    <mergeCell ref="A246:C246"/>
    <mergeCell ref="D246:E246"/>
    <mergeCell ref="F246:G246"/>
    <mergeCell ref="F247:G247"/>
    <mergeCell ref="F248:G248"/>
    <mergeCell ref="A248:C248"/>
    <mergeCell ref="D248:E248"/>
    <mergeCell ref="F260:G260"/>
    <mergeCell ref="A261:C261"/>
    <mergeCell ref="D261:E261"/>
    <mergeCell ref="F261:G261"/>
    <mergeCell ref="A258:C258"/>
    <mergeCell ref="D258:E258"/>
    <mergeCell ref="F258:G258"/>
    <mergeCell ref="A259:C259"/>
    <mergeCell ref="F259:G259"/>
    <mergeCell ref="A260:E260"/>
    <mergeCell ref="A264:E264"/>
    <mergeCell ref="F255:G255"/>
    <mergeCell ref="A256:C256"/>
    <mergeCell ref="F256:G256"/>
    <mergeCell ref="F257:G257"/>
    <mergeCell ref="A255:E255"/>
    <mergeCell ref="D256:E256"/>
    <mergeCell ref="A257:C257"/>
    <mergeCell ref="F266:G266"/>
    <mergeCell ref="A267:C267"/>
    <mergeCell ref="D267:E267"/>
    <mergeCell ref="A273:C273"/>
    <mergeCell ref="D273:E273"/>
    <mergeCell ref="A266:C266"/>
    <mergeCell ref="D266:E266"/>
    <mergeCell ref="A268:C268"/>
    <mergeCell ref="D268:E268"/>
    <mergeCell ref="A270:C270"/>
    <mergeCell ref="D270:E270"/>
    <mergeCell ref="D274:E274"/>
    <mergeCell ref="F264:G264"/>
    <mergeCell ref="A265:C265"/>
    <mergeCell ref="D265:E265"/>
    <mergeCell ref="F265:G265"/>
    <mergeCell ref="A262:C262"/>
    <mergeCell ref="D262:E262"/>
    <mergeCell ref="F262:G262"/>
    <mergeCell ref="A263:C263"/>
    <mergeCell ref="D263:E263"/>
    <mergeCell ref="F263:G263"/>
    <mergeCell ref="F275:G275"/>
    <mergeCell ref="A276:C276"/>
    <mergeCell ref="D276:E276"/>
    <mergeCell ref="F276:G276"/>
    <mergeCell ref="D277:E277"/>
    <mergeCell ref="A275:C275"/>
    <mergeCell ref="D275:E275"/>
    <mergeCell ref="A280:E280"/>
    <mergeCell ref="F273:G273"/>
    <mergeCell ref="A274:C274"/>
    <mergeCell ref="F274:G274"/>
    <mergeCell ref="A271:C271"/>
    <mergeCell ref="D271:E271"/>
    <mergeCell ref="F272:G272"/>
    <mergeCell ref="A269:C269"/>
    <mergeCell ref="D269:E269"/>
    <mergeCell ref="F270:G270"/>
    <mergeCell ref="A284:C284"/>
    <mergeCell ref="D284:E284"/>
    <mergeCell ref="F284:G284"/>
    <mergeCell ref="A285:C285"/>
    <mergeCell ref="D285:E285"/>
    <mergeCell ref="F285:G285"/>
    <mergeCell ref="A282:C282"/>
    <mergeCell ref="D282:E282"/>
    <mergeCell ref="F282:G282"/>
    <mergeCell ref="A283:C283"/>
    <mergeCell ref="D283:E283"/>
    <mergeCell ref="F283:G283"/>
    <mergeCell ref="F280:G280"/>
    <mergeCell ref="A281:C281"/>
    <mergeCell ref="D281:E281"/>
    <mergeCell ref="F281:G281"/>
    <mergeCell ref="F277:G277"/>
    <mergeCell ref="A278:C278"/>
    <mergeCell ref="D278:E278"/>
    <mergeCell ref="F278:G278"/>
    <mergeCell ref="A279:C279"/>
    <mergeCell ref="D279:E279"/>
    <mergeCell ref="F279:G279"/>
    <mergeCell ref="F291:G291"/>
    <mergeCell ref="A292:C292"/>
    <mergeCell ref="D292:E292"/>
    <mergeCell ref="F292:G292"/>
    <mergeCell ref="F288:G288"/>
    <mergeCell ref="F289:G289"/>
    <mergeCell ref="A290:C290"/>
    <mergeCell ref="F290:G290"/>
    <mergeCell ref="A289:C289"/>
    <mergeCell ref="D289:E289"/>
    <mergeCell ref="A288:E288"/>
    <mergeCell ref="D290:E290"/>
    <mergeCell ref="A291:C291"/>
    <mergeCell ref="D291:E291"/>
    <mergeCell ref="A286:C286"/>
    <mergeCell ref="D286:E286"/>
    <mergeCell ref="F286:G286"/>
    <mergeCell ref="A287:C287"/>
    <mergeCell ref="D287:E287"/>
    <mergeCell ref="F287:G287"/>
    <mergeCell ref="A299:C299"/>
    <mergeCell ref="D299:E299"/>
    <mergeCell ref="F299:G299"/>
    <mergeCell ref="A300:C300"/>
    <mergeCell ref="D300:E300"/>
    <mergeCell ref="F300:G300"/>
    <mergeCell ref="F297:G297"/>
    <mergeCell ref="A298:C298"/>
    <mergeCell ref="D298:E298"/>
    <mergeCell ref="F298:G298"/>
    <mergeCell ref="A295:C295"/>
    <mergeCell ref="D295:E295"/>
    <mergeCell ref="F295:G295"/>
    <mergeCell ref="A296:C296"/>
    <mergeCell ref="F296:G296"/>
    <mergeCell ref="A297:E297"/>
    <mergeCell ref="A293:C293"/>
    <mergeCell ref="D293:E293"/>
    <mergeCell ref="F293:G293"/>
    <mergeCell ref="A294:C294"/>
    <mergeCell ref="D294:E294"/>
    <mergeCell ref="F294:G294"/>
    <mergeCell ref="F306:G306"/>
    <mergeCell ref="A307:C307"/>
    <mergeCell ref="D307:E307"/>
    <mergeCell ref="F307:G307"/>
    <mergeCell ref="A304:C304"/>
    <mergeCell ref="D304:E304"/>
    <mergeCell ref="F304:G304"/>
    <mergeCell ref="A305:C305"/>
    <mergeCell ref="F305:G305"/>
    <mergeCell ref="F301:G301"/>
    <mergeCell ref="A302:C302"/>
    <mergeCell ref="F302:G302"/>
    <mergeCell ref="F303:G303"/>
    <mergeCell ref="A301:E301"/>
    <mergeCell ref="D302:E302"/>
    <mergeCell ref="A303:C303"/>
    <mergeCell ref="D303:E303"/>
    <mergeCell ref="A306:E306"/>
    <mergeCell ref="A313:C313"/>
    <mergeCell ref="D313:E313"/>
    <mergeCell ref="F313:G313"/>
    <mergeCell ref="A314:C314"/>
    <mergeCell ref="D314:E314"/>
    <mergeCell ref="F314:G314"/>
    <mergeCell ref="F310:G310"/>
    <mergeCell ref="A311:C311"/>
    <mergeCell ref="F311:G311"/>
    <mergeCell ref="F312:G312"/>
    <mergeCell ref="A308:C308"/>
    <mergeCell ref="D308:E308"/>
    <mergeCell ref="F308:G308"/>
    <mergeCell ref="A309:C309"/>
    <mergeCell ref="D309:E309"/>
    <mergeCell ref="F309:G309"/>
    <mergeCell ref="A312:E312"/>
    <mergeCell ref="F319:G319"/>
    <mergeCell ref="A320:C320"/>
    <mergeCell ref="D320:E320"/>
    <mergeCell ref="F320:G320"/>
    <mergeCell ref="A321:C321"/>
    <mergeCell ref="D321:E321"/>
    <mergeCell ref="F321:G321"/>
    <mergeCell ref="F317:G317"/>
    <mergeCell ref="F318:G318"/>
    <mergeCell ref="A315:C315"/>
    <mergeCell ref="D315:E315"/>
    <mergeCell ref="F315:G315"/>
    <mergeCell ref="A316:C316"/>
    <mergeCell ref="F316:G316"/>
    <mergeCell ref="A317:E317"/>
    <mergeCell ref="A318:C318"/>
    <mergeCell ref="D318:E318"/>
    <mergeCell ref="A326:C326"/>
    <mergeCell ref="D326:E326"/>
    <mergeCell ref="F326:G326"/>
    <mergeCell ref="A327:C327"/>
    <mergeCell ref="D327:E327"/>
    <mergeCell ref="F327:G327"/>
    <mergeCell ref="A324:C324"/>
    <mergeCell ref="D324:E324"/>
    <mergeCell ref="F324:G324"/>
    <mergeCell ref="F325:G325"/>
    <mergeCell ref="A322:C322"/>
    <mergeCell ref="D322:E322"/>
    <mergeCell ref="F322:G322"/>
    <mergeCell ref="A323:C323"/>
    <mergeCell ref="D323:E323"/>
    <mergeCell ref="F323:G323"/>
    <mergeCell ref="A325:E325"/>
    <mergeCell ref="F333:G333"/>
    <mergeCell ref="A334:C334"/>
    <mergeCell ref="D334:E334"/>
    <mergeCell ref="F334:G334"/>
    <mergeCell ref="F331:G331"/>
    <mergeCell ref="A332:C332"/>
    <mergeCell ref="D332:E332"/>
    <mergeCell ref="F332:G332"/>
    <mergeCell ref="F328:G328"/>
    <mergeCell ref="A329:C329"/>
    <mergeCell ref="D329:E329"/>
    <mergeCell ref="F329:G329"/>
    <mergeCell ref="A330:C330"/>
    <mergeCell ref="D330:E330"/>
    <mergeCell ref="F330:G330"/>
    <mergeCell ref="A328:C328"/>
    <mergeCell ref="D328:E328"/>
    <mergeCell ref="A331:C331"/>
    <mergeCell ref="D331:E331"/>
    <mergeCell ref="A333:E333"/>
    <mergeCell ref="A340:C340"/>
    <mergeCell ref="D340:E340"/>
    <mergeCell ref="F340:G340"/>
    <mergeCell ref="F341:G341"/>
    <mergeCell ref="F337:G337"/>
    <mergeCell ref="A338:C338"/>
    <mergeCell ref="D338:E338"/>
    <mergeCell ref="F338:G338"/>
    <mergeCell ref="A339:C339"/>
    <mergeCell ref="D339:E339"/>
    <mergeCell ref="F339:G339"/>
    <mergeCell ref="A337:C337"/>
    <mergeCell ref="D337:E337"/>
    <mergeCell ref="A335:C335"/>
    <mergeCell ref="D335:E335"/>
    <mergeCell ref="F335:G335"/>
    <mergeCell ref="A336:C336"/>
    <mergeCell ref="D336:E336"/>
    <mergeCell ref="F336:G336"/>
    <mergeCell ref="A341:E341"/>
    <mergeCell ref="F346:G346"/>
    <mergeCell ref="F347:G347"/>
    <mergeCell ref="A348:C348"/>
    <mergeCell ref="D348:E348"/>
    <mergeCell ref="F348:G348"/>
    <mergeCell ref="A346:C346"/>
    <mergeCell ref="A344:C344"/>
    <mergeCell ref="D344:E344"/>
    <mergeCell ref="F344:G344"/>
    <mergeCell ref="A345:C345"/>
    <mergeCell ref="D345:E345"/>
    <mergeCell ref="F345:G345"/>
    <mergeCell ref="A342:C342"/>
    <mergeCell ref="D342:E342"/>
    <mergeCell ref="F342:G342"/>
    <mergeCell ref="A343:C343"/>
    <mergeCell ref="D343:E343"/>
    <mergeCell ref="F343:G343"/>
    <mergeCell ref="D346:E346"/>
    <mergeCell ref="A347:C347"/>
    <mergeCell ref="D347:E347"/>
    <mergeCell ref="A353:C353"/>
    <mergeCell ref="D353:E353"/>
    <mergeCell ref="F353:G353"/>
    <mergeCell ref="A354:C354"/>
    <mergeCell ref="D354:E354"/>
    <mergeCell ref="F354:G354"/>
    <mergeCell ref="A351:C351"/>
    <mergeCell ref="D351:E351"/>
    <mergeCell ref="F351:G351"/>
    <mergeCell ref="A352:C352"/>
    <mergeCell ref="D352:E352"/>
    <mergeCell ref="F352:G352"/>
    <mergeCell ref="F349:G349"/>
    <mergeCell ref="F350:G350"/>
    <mergeCell ref="A349:E349"/>
    <mergeCell ref="A350:C350"/>
    <mergeCell ref="D350:E350"/>
    <mergeCell ref="A360:C360"/>
    <mergeCell ref="D360:E360"/>
    <mergeCell ref="F360:G360"/>
    <mergeCell ref="A361:C361"/>
    <mergeCell ref="D361:E361"/>
    <mergeCell ref="F361:G361"/>
    <mergeCell ref="A358:C358"/>
    <mergeCell ref="D358:E358"/>
    <mergeCell ref="F358:G358"/>
    <mergeCell ref="A359:C359"/>
    <mergeCell ref="D359:E359"/>
    <mergeCell ref="F359:G359"/>
    <mergeCell ref="F355:G355"/>
    <mergeCell ref="A356:C356"/>
    <mergeCell ref="D356:E356"/>
    <mergeCell ref="F356:G356"/>
    <mergeCell ref="F357:G357"/>
    <mergeCell ref="A355:C355"/>
    <mergeCell ref="D355:E355"/>
    <mergeCell ref="A357:E357"/>
    <mergeCell ref="A367:C367"/>
    <mergeCell ref="D367:E367"/>
    <mergeCell ref="F367:G367"/>
    <mergeCell ref="A368:C368"/>
    <mergeCell ref="D368:E368"/>
    <mergeCell ref="F368:G368"/>
    <mergeCell ref="A364:C364"/>
    <mergeCell ref="F364:G364"/>
    <mergeCell ref="A365:E365"/>
    <mergeCell ref="F365:G365"/>
    <mergeCell ref="A366:C366"/>
    <mergeCell ref="D366:E366"/>
    <mergeCell ref="F366:G366"/>
    <mergeCell ref="D364:E364"/>
    <mergeCell ref="A362:C362"/>
    <mergeCell ref="D362:E362"/>
    <mergeCell ref="F362:G362"/>
    <mergeCell ref="A363:C363"/>
    <mergeCell ref="D363:E363"/>
    <mergeCell ref="F363:G363"/>
    <mergeCell ref="F373:G373"/>
    <mergeCell ref="F374:G374"/>
    <mergeCell ref="A375:C375"/>
    <mergeCell ref="D375:E375"/>
    <mergeCell ref="F375:G375"/>
    <mergeCell ref="A374:C374"/>
    <mergeCell ref="D374:E374"/>
    <mergeCell ref="A371:C371"/>
    <mergeCell ref="D371:E371"/>
    <mergeCell ref="F371:G371"/>
    <mergeCell ref="A372:C372"/>
    <mergeCell ref="D372:E372"/>
    <mergeCell ref="F372:G372"/>
    <mergeCell ref="A369:C369"/>
    <mergeCell ref="D369:E369"/>
    <mergeCell ref="F369:G369"/>
    <mergeCell ref="A370:C370"/>
    <mergeCell ref="D370:E370"/>
    <mergeCell ref="F370:G370"/>
    <mergeCell ref="A373:E373"/>
    <mergeCell ref="A379:C379"/>
    <mergeCell ref="D379:E379"/>
    <mergeCell ref="F379:G379"/>
    <mergeCell ref="F380:G380"/>
    <mergeCell ref="F381:G381"/>
    <mergeCell ref="A380:C380"/>
    <mergeCell ref="A381:E381"/>
    <mergeCell ref="A376:C376"/>
    <mergeCell ref="F376:G376"/>
    <mergeCell ref="F377:G377"/>
    <mergeCell ref="A378:C378"/>
    <mergeCell ref="D378:E378"/>
    <mergeCell ref="F378:G378"/>
    <mergeCell ref="D376:E376"/>
    <mergeCell ref="A377:C377"/>
    <mergeCell ref="D377:E377"/>
    <mergeCell ref="D380:E380"/>
    <mergeCell ref="A387:C387"/>
    <mergeCell ref="D387:E387"/>
    <mergeCell ref="F387:G387"/>
    <mergeCell ref="A388:C388"/>
    <mergeCell ref="D388:E388"/>
    <mergeCell ref="F388:G388"/>
    <mergeCell ref="A385:C385"/>
    <mergeCell ref="D385:E385"/>
    <mergeCell ref="F385:G385"/>
    <mergeCell ref="A386:C386"/>
    <mergeCell ref="D386:E386"/>
    <mergeCell ref="F386:G386"/>
    <mergeCell ref="A390:E390"/>
    <mergeCell ref="A382:C382"/>
    <mergeCell ref="D382:E382"/>
    <mergeCell ref="F382:G382"/>
    <mergeCell ref="A383:C383"/>
    <mergeCell ref="F383:G383"/>
    <mergeCell ref="F384:G384"/>
    <mergeCell ref="D383:E383"/>
    <mergeCell ref="A384:C384"/>
    <mergeCell ref="D384:E384"/>
    <mergeCell ref="A393:C393"/>
    <mergeCell ref="F393:G393"/>
    <mergeCell ref="F394:G394"/>
    <mergeCell ref="F395:G395"/>
    <mergeCell ref="D393:E393"/>
    <mergeCell ref="A394:C394"/>
    <mergeCell ref="D394:E394"/>
    <mergeCell ref="A391:C391"/>
    <mergeCell ref="D391:E391"/>
    <mergeCell ref="F391:G391"/>
    <mergeCell ref="A392:C392"/>
    <mergeCell ref="D392:E392"/>
    <mergeCell ref="F392:G392"/>
    <mergeCell ref="A395:C395"/>
    <mergeCell ref="D395:E395"/>
    <mergeCell ref="A389:C389"/>
    <mergeCell ref="F389:G389"/>
    <mergeCell ref="F390:G390"/>
    <mergeCell ref="F402:G402"/>
    <mergeCell ref="F403:G403"/>
    <mergeCell ref="A404:C404"/>
    <mergeCell ref="D404:E404"/>
    <mergeCell ref="F404:G404"/>
    <mergeCell ref="A400:C400"/>
    <mergeCell ref="F400:G400"/>
    <mergeCell ref="F401:G401"/>
    <mergeCell ref="A398:C398"/>
    <mergeCell ref="D398:E398"/>
    <mergeCell ref="F398:G398"/>
    <mergeCell ref="F399:G399"/>
    <mergeCell ref="A399:E399"/>
    <mergeCell ref="A401:E401"/>
    <mergeCell ref="A403:E403"/>
    <mergeCell ref="A396:C396"/>
    <mergeCell ref="D396:E396"/>
    <mergeCell ref="F396:G396"/>
    <mergeCell ref="A397:C397"/>
    <mergeCell ref="D397:E397"/>
    <mergeCell ref="F397:G397"/>
    <mergeCell ref="A412:C412"/>
    <mergeCell ref="D412:E412"/>
    <mergeCell ref="F412:G412"/>
    <mergeCell ref="F413:G413"/>
    <mergeCell ref="F409:G409"/>
    <mergeCell ref="A410:C410"/>
    <mergeCell ref="F410:G410"/>
    <mergeCell ref="F411:G411"/>
    <mergeCell ref="A407:C407"/>
    <mergeCell ref="F407:G407"/>
    <mergeCell ref="F408:G408"/>
    <mergeCell ref="F405:G405"/>
    <mergeCell ref="A406:C406"/>
    <mergeCell ref="D406:E406"/>
    <mergeCell ref="F406:G406"/>
    <mergeCell ref="A405:E405"/>
    <mergeCell ref="A408:E408"/>
    <mergeCell ref="A409:C409"/>
    <mergeCell ref="D409:E409"/>
    <mergeCell ref="A411:E411"/>
    <mergeCell ref="A413:E413"/>
    <mergeCell ref="F422:G422"/>
    <mergeCell ref="A422:E422"/>
    <mergeCell ref="D423:E423"/>
    <mergeCell ref="A427:E427"/>
    <mergeCell ref="F418:G418"/>
    <mergeCell ref="A419:C419"/>
    <mergeCell ref="F419:G419"/>
    <mergeCell ref="F420:G420"/>
    <mergeCell ref="D419:E419"/>
    <mergeCell ref="A416:C416"/>
    <mergeCell ref="D416:E416"/>
    <mergeCell ref="F416:G416"/>
    <mergeCell ref="A417:C417"/>
    <mergeCell ref="F417:G417"/>
    <mergeCell ref="A414:C414"/>
    <mergeCell ref="D414:E414"/>
    <mergeCell ref="F414:G414"/>
    <mergeCell ref="F415:G415"/>
    <mergeCell ref="A415:E415"/>
    <mergeCell ref="A418:E418"/>
    <mergeCell ref="A420:E420"/>
    <mergeCell ref="A277:C277"/>
    <mergeCell ref="D435:E435"/>
    <mergeCell ref="F435:G435"/>
    <mergeCell ref="F432:G432"/>
    <mergeCell ref="A433:C433"/>
    <mergeCell ref="D433:E433"/>
    <mergeCell ref="F433:G433"/>
    <mergeCell ref="A429:C429"/>
    <mergeCell ref="F429:G429"/>
    <mergeCell ref="F430:G430"/>
    <mergeCell ref="F431:G431"/>
    <mergeCell ref="A431:C431"/>
    <mergeCell ref="D431:E431"/>
    <mergeCell ref="A430:E430"/>
    <mergeCell ref="A432:E432"/>
    <mergeCell ref="A434:E434"/>
    <mergeCell ref="F427:G427"/>
    <mergeCell ref="A428:C428"/>
    <mergeCell ref="D428:E428"/>
    <mergeCell ref="F428:G428"/>
    <mergeCell ref="A425:C425"/>
    <mergeCell ref="D425:E425"/>
    <mergeCell ref="F425:G425"/>
    <mergeCell ref="A426:C426"/>
    <mergeCell ref="F426:G426"/>
    <mergeCell ref="A423:C423"/>
    <mergeCell ref="F423:G423"/>
    <mergeCell ref="F424:G424"/>
    <mergeCell ref="A424:E424"/>
    <mergeCell ref="A421:C421"/>
    <mergeCell ref="D421:E421"/>
    <mergeCell ref="F421:G421"/>
    <mergeCell ref="A402:C402"/>
    <mergeCell ref="D402:E402"/>
    <mergeCell ref="A310:C310"/>
    <mergeCell ref="D310:E310"/>
    <mergeCell ref="A319:C319"/>
    <mergeCell ref="D319:E319"/>
    <mergeCell ref="F439:G439"/>
    <mergeCell ref="F436:G436"/>
    <mergeCell ref="A437:C437"/>
    <mergeCell ref="F437:G437"/>
    <mergeCell ref="F434:G434"/>
    <mergeCell ref="A435:C435"/>
    <mergeCell ref="A445:C445"/>
    <mergeCell ref="F445:G445"/>
    <mergeCell ref="D25:E25"/>
    <mergeCell ref="A26:C26"/>
    <mergeCell ref="D26:E26"/>
    <mergeCell ref="A35:C35"/>
    <mergeCell ref="F443:G443"/>
    <mergeCell ref="A444:C444"/>
    <mergeCell ref="D444:E444"/>
    <mergeCell ref="F444:G444"/>
    <mergeCell ref="A440:C440"/>
    <mergeCell ref="D440:E440"/>
    <mergeCell ref="F440:G440"/>
    <mergeCell ref="F441:G441"/>
    <mergeCell ref="F442:G442"/>
    <mergeCell ref="A442:C442"/>
    <mergeCell ref="D442:E442"/>
    <mergeCell ref="F438:G438"/>
    <mergeCell ref="D257:E257"/>
    <mergeCell ref="A272:E272"/>
    <mergeCell ref="F455:G455"/>
    <mergeCell ref="F456:G456"/>
    <mergeCell ref="A453:C453"/>
    <mergeCell ref="D453:E453"/>
    <mergeCell ref="F453:G453"/>
    <mergeCell ref="F454:G454"/>
    <mergeCell ref="F450:G450"/>
    <mergeCell ref="A451:C451"/>
    <mergeCell ref="F451:G451"/>
    <mergeCell ref="F452:G452"/>
    <mergeCell ref="A448:C448"/>
    <mergeCell ref="F448:G448"/>
    <mergeCell ref="F449:G449"/>
    <mergeCell ref="F446:G446"/>
    <mergeCell ref="A447:C447"/>
    <mergeCell ref="D447:E447"/>
    <mergeCell ref="F447:G447"/>
    <mergeCell ref="F463:G463"/>
    <mergeCell ref="F464:G464"/>
    <mergeCell ref="F465:G465"/>
    <mergeCell ref="A461:C461"/>
    <mergeCell ref="D461:E461"/>
    <mergeCell ref="F461:G461"/>
    <mergeCell ref="A462:C462"/>
    <mergeCell ref="F462:G462"/>
    <mergeCell ref="A465:E465"/>
    <mergeCell ref="A467:E467"/>
    <mergeCell ref="A459:C459"/>
    <mergeCell ref="D459:E459"/>
    <mergeCell ref="F459:G459"/>
    <mergeCell ref="F460:G460"/>
    <mergeCell ref="A457:C457"/>
    <mergeCell ref="D457:E457"/>
    <mergeCell ref="F457:G457"/>
    <mergeCell ref="F458:G458"/>
    <mergeCell ref="A472:C472"/>
    <mergeCell ref="D472:E472"/>
    <mergeCell ref="F472:G472"/>
    <mergeCell ref="A473:C473"/>
    <mergeCell ref="F473:G473"/>
    <mergeCell ref="A470:C470"/>
    <mergeCell ref="D470:E470"/>
    <mergeCell ref="F470:G470"/>
    <mergeCell ref="F471:G471"/>
    <mergeCell ref="A468:C468"/>
    <mergeCell ref="D468:E468"/>
    <mergeCell ref="F468:G468"/>
    <mergeCell ref="F469:G469"/>
    <mergeCell ref="A469:E469"/>
    <mergeCell ref="A471:E471"/>
    <mergeCell ref="A466:C466"/>
    <mergeCell ref="D466:E466"/>
    <mergeCell ref="F466:G466"/>
    <mergeCell ref="F467:G467"/>
    <mergeCell ref="F481:G481"/>
    <mergeCell ref="A482:C482"/>
    <mergeCell ref="D482:E482"/>
    <mergeCell ref="F482:G482"/>
    <mergeCell ref="A481:E481"/>
    <mergeCell ref="A483:E483"/>
    <mergeCell ref="A485:E485"/>
    <mergeCell ref="A478:C478"/>
    <mergeCell ref="D478:E478"/>
    <mergeCell ref="F478:G478"/>
    <mergeCell ref="F479:G479"/>
    <mergeCell ref="F480:G480"/>
    <mergeCell ref="A476:C476"/>
    <mergeCell ref="F476:G476"/>
    <mergeCell ref="F477:G477"/>
    <mergeCell ref="F474:G474"/>
    <mergeCell ref="A475:C475"/>
    <mergeCell ref="D475:E475"/>
    <mergeCell ref="F475:G475"/>
    <mergeCell ref="A474:E474"/>
    <mergeCell ref="A477:E477"/>
    <mergeCell ref="A479:E479"/>
    <mergeCell ref="A480:C480"/>
    <mergeCell ref="D480:E480"/>
    <mergeCell ref="F489:G489"/>
    <mergeCell ref="A490:C490"/>
    <mergeCell ref="D490:E490"/>
    <mergeCell ref="F490:G490"/>
    <mergeCell ref="F487:G487"/>
    <mergeCell ref="A488:C488"/>
    <mergeCell ref="D488:E488"/>
    <mergeCell ref="F488:G488"/>
    <mergeCell ref="A487:E487"/>
    <mergeCell ref="A489:E489"/>
    <mergeCell ref="A491:E491"/>
    <mergeCell ref="F485:G485"/>
    <mergeCell ref="A486:C486"/>
    <mergeCell ref="D486:E486"/>
    <mergeCell ref="F486:G486"/>
    <mergeCell ref="F483:G483"/>
    <mergeCell ref="A484:C484"/>
    <mergeCell ref="D484:E484"/>
    <mergeCell ref="F484:G484"/>
    <mergeCell ref="A496:C496"/>
    <mergeCell ref="D496:E496"/>
    <mergeCell ref="F496:G496"/>
    <mergeCell ref="A497:C497"/>
    <mergeCell ref="F497:G497"/>
    <mergeCell ref="F493:G493"/>
    <mergeCell ref="F494:G494"/>
    <mergeCell ref="F495:G495"/>
    <mergeCell ref="A493:E493"/>
    <mergeCell ref="A494:C494"/>
    <mergeCell ref="D494:E494"/>
    <mergeCell ref="A495:E495"/>
    <mergeCell ref="A498:E498"/>
    <mergeCell ref="F491:G491"/>
    <mergeCell ref="A492:C492"/>
    <mergeCell ref="D492:E492"/>
    <mergeCell ref="F492:G492"/>
    <mergeCell ref="F504:G504"/>
    <mergeCell ref="A505:C505"/>
    <mergeCell ref="D505:E505"/>
    <mergeCell ref="F505:G505"/>
    <mergeCell ref="F502:G502"/>
    <mergeCell ref="A503:C503"/>
    <mergeCell ref="D503:E503"/>
    <mergeCell ref="F503:G503"/>
    <mergeCell ref="F500:G500"/>
    <mergeCell ref="A501:C501"/>
    <mergeCell ref="D501:E501"/>
    <mergeCell ref="F501:G501"/>
    <mergeCell ref="A500:E500"/>
    <mergeCell ref="A502:E502"/>
    <mergeCell ref="A504:E504"/>
    <mergeCell ref="F498:G498"/>
    <mergeCell ref="A499:C499"/>
    <mergeCell ref="D499:E499"/>
    <mergeCell ref="F499:G499"/>
    <mergeCell ref="A513:C513"/>
    <mergeCell ref="F513:G513"/>
    <mergeCell ref="F514:G514"/>
    <mergeCell ref="A514:E514"/>
    <mergeCell ref="F511:G511"/>
    <mergeCell ref="A512:C512"/>
    <mergeCell ref="D512:E512"/>
    <mergeCell ref="F512:G512"/>
    <mergeCell ref="F508:G508"/>
    <mergeCell ref="F509:G509"/>
    <mergeCell ref="A510:C510"/>
    <mergeCell ref="D510:E510"/>
    <mergeCell ref="F510:G510"/>
    <mergeCell ref="F506:G506"/>
    <mergeCell ref="A507:C507"/>
    <mergeCell ref="D507:E507"/>
    <mergeCell ref="F507:G507"/>
    <mergeCell ref="A506:E506"/>
    <mergeCell ref="A508:C508"/>
    <mergeCell ref="A509:E509"/>
    <mergeCell ref="A511:E511"/>
    <mergeCell ref="F520:G520"/>
    <mergeCell ref="A521:C521"/>
    <mergeCell ref="D521:E521"/>
    <mergeCell ref="F521:G521"/>
    <mergeCell ref="A520:E520"/>
    <mergeCell ref="A522:E522"/>
    <mergeCell ref="A524:E524"/>
    <mergeCell ref="A517:E517"/>
    <mergeCell ref="F517:G517"/>
    <mergeCell ref="A518:C518"/>
    <mergeCell ref="D518:E518"/>
    <mergeCell ref="F518:G518"/>
    <mergeCell ref="A519:C519"/>
    <mergeCell ref="F519:G519"/>
    <mergeCell ref="A515:C515"/>
    <mergeCell ref="D515:E515"/>
    <mergeCell ref="F515:G515"/>
    <mergeCell ref="A516:C516"/>
    <mergeCell ref="F516:G516"/>
    <mergeCell ref="F526:G526"/>
    <mergeCell ref="A527:C527"/>
    <mergeCell ref="D527:E527"/>
    <mergeCell ref="F527:G527"/>
    <mergeCell ref="A526:E526"/>
    <mergeCell ref="A528:E528"/>
    <mergeCell ref="A530:E530"/>
    <mergeCell ref="A531:C531"/>
    <mergeCell ref="D531:E531"/>
    <mergeCell ref="A532:E532"/>
    <mergeCell ref="F524:G524"/>
    <mergeCell ref="A525:C525"/>
    <mergeCell ref="D525:E525"/>
    <mergeCell ref="F525:G525"/>
    <mergeCell ref="F522:G522"/>
    <mergeCell ref="A523:C523"/>
    <mergeCell ref="D523:E523"/>
    <mergeCell ref="F523:G523"/>
    <mergeCell ref="A537:C537"/>
    <mergeCell ref="D537:E537"/>
    <mergeCell ref="F537:G537"/>
    <mergeCell ref="A535:C535"/>
    <mergeCell ref="D535:E535"/>
    <mergeCell ref="F535:G535"/>
    <mergeCell ref="F536:G536"/>
    <mergeCell ref="A533:C533"/>
    <mergeCell ref="D533:E533"/>
    <mergeCell ref="F533:G533"/>
    <mergeCell ref="F534:G534"/>
    <mergeCell ref="A534:E534"/>
    <mergeCell ref="A536:E536"/>
    <mergeCell ref="F530:G530"/>
    <mergeCell ref="F531:G531"/>
    <mergeCell ref="F532:G532"/>
    <mergeCell ref="F528:G528"/>
    <mergeCell ref="A529:C529"/>
    <mergeCell ref="D529:E529"/>
    <mergeCell ref="F529:G529"/>
    <mergeCell ref="A436:E436"/>
    <mergeCell ref="D437:E437"/>
    <mergeCell ref="A438:C438"/>
    <mergeCell ref="A439:E439"/>
    <mergeCell ref="A441:E441"/>
    <mergeCell ref="A443:E443"/>
    <mergeCell ref="A446:E446"/>
    <mergeCell ref="A449:E449"/>
    <mergeCell ref="A450:C450"/>
    <mergeCell ref="D450:E450"/>
    <mergeCell ref="A452:E452"/>
    <mergeCell ref="A454:E454"/>
    <mergeCell ref="A456:E456"/>
    <mergeCell ref="A458:E458"/>
    <mergeCell ref="A460:E460"/>
    <mergeCell ref="A463:E463"/>
    <mergeCell ref="A464:C464"/>
    <mergeCell ref="D464:E464"/>
    <mergeCell ref="A455:C455"/>
    <mergeCell ref="D455:E4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Лист1!Print_Area_0</vt:lpstr>
      <vt:lpstr>Лист1!Область_печати</vt:lpstr>
      <vt:lpstr>Лист2!Область_печати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Гарипов Владислав Максимович</cp:lastModifiedBy>
  <cp:revision>10</cp:revision>
  <cp:lastPrinted>2023-03-02T13:22:30Z</cp:lastPrinted>
  <dcterms:created xsi:type="dcterms:W3CDTF">2014-12-05T10:55:26Z</dcterms:created>
  <dcterms:modified xsi:type="dcterms:W3CDTF">2023-03-14T06:13:05Z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