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ATASERVER\OTDELVidachi\ДОКУМЕНТЫ\СВЕРКА\СВЕРКА 2018\июль\"/>
    </mc:Choice>
  </mc:AlternateContent>
  <bookViews>
    <workbookView xWindow="0" yWindow="60" windowWidth="16380" windowHeight="8130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Лист1!$A$1:$H$63</definedName>
    <definedName name="Сверка_05.06.2017" localSheetId="0">Лист1!$A$1:$H$58</definedName>
  </definedNames>
  <calcPr calcId="152511" iterateDelta="1E-4"/>
</workbook>
</file>

<file path=xl/calcChain.xml><?xml version="1.0" encoding="utf-8"?>
<calcChain xmlns="http://schemas.openxmlformats.org/spreadsheetml/2006/main">
  <c r="H15" i="1" l="1"/>
  <c r="H14" i="1"/>
  <c r="C49" i="1"/>
  <c r="D49" i="1"/>
  <c r="E49" i="1" s="1"/>
  <c r="F49" i="1"/>
  <c r="G49" i="1"/>
  <c r="H49" i="1" l="1"/>
  <c r="D13" i="1"/>
  <c r="D27" i="1"/>
  <c r="D43" i="1"/>
  <c r="D50" i="1" l="1"/>
  <c r="C43" i="1"/>
  <c r="F27" i="1" l="1"/>
  <c r="H25" i="1"/>
  <c r="E12" i="1" l="1"/>
  <c r="E25" i="1" l="1"/>
  <c r="H48" i="1" l="1"/>
  <c r="E48" i="1"/>
  <c r="H47" i="1"/>
  <c r="E47" i="1"/>
  <c r="H46" i="1"/>
  <c r="E46" i="1"/>
  <c r="H45" i="1"/>
  <c r="E45" i="1"/>
  <c r="H44" i="1"/>
  <c r="E44" i="1"/>
  <c r="G43" i="1"/>
  <c r="F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C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3" i="1"/>
  <c r="F13" i="1"/>
  <c r="F50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3" i="1"/>
  <c r="C50" i="1"/>
  <c r="E13" i="1"/>
  <c r="E27" i="1"/>
  <c r="H43" i="1"/>
  <c r="H27" i="1"/>
  <c r="H13" i="1"/>
  <c r="E50" i="1" l="1"/>
</calcChain>
</file>

<file path=xl/sharedStrings.xml><?xml version="1.0" encoding="utf-8"?>
<sst xmlns="http://schemas.openxmlformats.org/spreadsheetml/2006/main" count="83" uniqueCount="59">
  <si>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</si>
  <si>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</si>
  <si>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</si>
  <si>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</si>
  <si>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</si>
  <si>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</si>
  <si>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</si>
  <si>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</si>
  <si>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</si>
  <si>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</si>
  <si>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</si>
  <si>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</si>
  <si>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</si>
  <si>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</si>
  <si>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</si>
  <si>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</si>
  <si>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</si>
  <si>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</si>
  <si>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чехонь (жилая форма)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</si>
  <si>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</si>
  <si>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</si>
  <si>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</si>
  <si>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</si>
  <si>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</si>
  <si>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</si>
  <si>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</si>
  <si>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</si>
  <si>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</si>
  <si>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</si>
  <si>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</si>
  <si>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</si>
  <si>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</si>
  <si>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</si>
  <si>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</si>
  <si>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</si>
  <si>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</si>
  <si>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</si>
  <si>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</si>
  <si>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</si>
  <si>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</si>
  <si>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</si>
  <si>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</si>
  <si>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</si>
  <si>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</si>
  <si>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</si>
  <si>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</si>
  <si>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</si>
  <si>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</si>
  <si>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*Аннулировано разрешений — 5</t>
  </si>
  <si>
    <t>Моря Ирмингера и Лабрадор / район регулирования НЕАФК</t>
  </si>
  <si>
    <t>43/7</t>
  </si>
  <si>
    <t>* Заключено договоров пользования ВБР — 475</t>
  </si>
  <si>
    <t>Окунь-клювач</t>
  </si>
  <si>
    <t>-</t>
  </si>
  <si>
    <t xml:space="preserve">Атлантический океан, моря Ирмингера и Лабрадор, районы регулирования НЕАФК </t>
  </si>
  <si>
    <t>* Внесено изменений в разрешения — 419</t>
  </si>
  <si>
    <t>по состоянию на 31.07.2018 и 31.07.2017  (в сравнении)</t>
  </si>
  <si>
    <t>По состоянию на 31.07.2018 г.</t>
  </si>
  <si>
    <t>Выдано разрешений на добычу ВБР —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</si>
</sst>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2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7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165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63"/>
  <sheetViews>
    <sheetView tabSelected="1" view="pageBreakPreview" topLeftCell="A40" zoomScale="59" zoomScaleNormal="70" zoomScalePageLayoutView="59" workbookViewId="0">
      <selection activeCell="E59" sqref="E59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2"/>
      <c r="J1" s="32"/>
      <c r="K1" s="32"/>
    </row>
    <row r="2" spans="1:11" ht="25.5" customHeight="1" x14ac:dyDescent="0.25">
      <c r="A2" s="31" t="s">
        <v>56</v>
      </c>
      <c r="B2" s="31"/>
      <c r="C2" s="31"/>
      <c r="D2" s="31"/>
      <c r="E2" s="31"/>
      <c r="F2" s="31"/>
      <c r="G2" s="31"/>
      <c r="H2" s="31"/>
      <c r="I2" s="32"/>
      <c r="J2" s="32"/>
      <c r="K2" s="32"/>
    </row>
    <row r="3" spans="1:11" ht="15" customHeight="1" x14ac:dyDescent="0.25">
      <c r="I3" s="32"/>
      <c r="J3" s="32"/>
      <c r="K3" s="32"/>
    </row>
    <row r="4" spans="1:11" ht="20.25" customHeight="1" x14ac:dyDescent="0.25">
      <c r="A4" s="33" t="s">
        <v>1</v>
      </c>
      <c r="B4" s="33" t="s">
        <v>2</v>
      </c>
      <c r="C4" s="33">
        <v>2017</v>
      </c>
      <c r="D4" s="33"/>
      <c r="E4" s="33"/>
      <c r="F4" s="33">
        <v>2018</v>
      </c>
      <c r="G4" s="33"/>
      <c r="H4" s="33"/>
      <c r="I4" s="32"/>
      <c r="J4" s="32"/>
      <c r="K4" s="32"/>
    </row>
    <row r="5" spans="1:11" ht="20.25" x14ac:dyDescent="0.25">
      <c r="A5" s="33"/>
      <c r="B5" s="33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3" t="s">
        <v>6</v>
      </c>
      <c r="B6" s="3" t="s">
        <v>7</v>
      </c>
      <c r="C6" s="2">
        <v>42745.509999999995</v>
      </c>
      <c r="D6" s="30">
        <v>30836.018999999993</v>
      </c>
      <c r="E6" s="4">
        <f t="shared" ref="E6:E12" si="0">D6/C6</f>
        <v>0.721386152604098</v>
      </c>
      <c r="F6" s="2">
        <v>42552.299999999996</v>
      </c>
      <c r="G6" s="30">
        <v>31554.864999999998</v>
      </c>
      <c r="H6" s="4">
        <f t="shared" ref="H6:H25" si="1">G6/F6</f>
        <v>0.74155486307438145</v>
      </c>
    </row>
    <row r="7" spans="1:11" ht="40.5" x14ac:dyDescent="0.25">
      <c r="A7" s="33"/>
      <c r="B7" s="3" t="s">
        <v>8</v>
      </c>
      <c r="C7" s="2">
        <v>24489.764999999999</v>
      </c>
      <c r="D7" s="30">
        <v>7079.9210000000012</v>
      </c>
      <c r="E7" s="4">
        <f t="shared" si="0"/>
        <v>0.2890971391518049</v>
      </c>
      <c r="F7" s="2">
        <v>24224.539000000001</v>
      </c>
      <c r="G7" s="30">
        <v>8974.2299999999977</v>
      </c>
      <c r="H7" s="4">
        <f t="shared" si="1"/>
        <v>0.37046030060675239</v>
      </c>
    </row>
    <row r="8" spans="1:11" ht="20.25" x14ac:dyDescent="0.25">
      <c r="A8" s="33"/>
      <c r="B8" s="3" t="s">
        <v>9</v>
      </c>
      <c r="C8" s="2">
        <v>6007.6349999999993</v>
      </c>
      <c r="D8" s="30">
        <v>1929.7160000000001</v>
      </c>
      <c r="E8" s="4">
        <f t="shared" si="0"/>
        <v>0.32121059285392678</v>
      </c>
      <c r="F8" s="2">
        <v>5878.447000000001</v>
      </c>
      <c r="G8" s="30">
        <v>1758.7100000000003</v>
      </c>
      <c r="H8" s="4">
        <f t="shared" si="1"/>
        <v>0.2991793580855624</v>
      </c>
    </row>
    <row r="9" spans="1:11" ht="20.25" x14ac:dyDescent="0.25">
      <c r="A9" s="33"/>
      <c r="B9" s="3" t="s">
        <v>10</v>
      </c>
      <c r="C9" s="2">
        <v>1464.7880000000002</v>
      </c>
      <c r="D9" s="30">
        <v>468.71300000000002</v>
      </c>
      <c r="E9" s="4">
        <f t="shared" si="0"/>
        <v>0.3199869196088444</v>
      </c>
      <c r="F9" s="2">
        <v>1611.0399999999997</v>
      </c>
      <c r="G9" s="30">
        <v>534.20399999999995</v>
      </c>
      <c r="H9" s="4">
        <f t="shared" si="1"/>
        <v>0.33158953222762938</v>
      </c>
    </row>
    <row r="10" spans="1:11" ht="20.25" x14ac:dyDescent="0.25">
      <c r="A10" s="33"/>
      <c r="B10" s="3" t="s">
        <v>11</v>
      </c>
      <c r="C10" s="2">
        <v>94.9</v>
      </c>
      <c r="D10" s="30">
        <v>1.5249999999999999</v>
      </c>
      <c r="E10" s="4">
        <f t="shared" si="0"/>
        <v>1.6069546891464698E-2</v>
      </c>
      <c r="F10" s="2">
        <v>49.9</v>
      </c>
      <c r="G10" s="29">
        <v>2.5000000000000001E-2</v>
      </c>
      <c r="H10" s="4">
        <f t="shared" si="1"/>
        <v>5.010020040080161E-4</v>
      </c>
    </row>
    <row r="11" spans="1:11" ht="20.25" x14ac:dyDescent="0.25">
      <c r="A11" s="33"/>
      <c r="B11" s="3" t="s">
        <v>12</v>
      </c>
      <c r="C11" s="2">
        <v>23.7</v>
      </c>
      <c r="D11" s="30">
        <v>6.8140000000000009</v>
      </c>
      <c r="E11" s="4">
        <f t="shared" si="0"/>
        <v>0.28751054852320679</v>
      </c>
      <c r="F11" s="2">
        <v>23.69</v>
      </c>
      <c r="G11" s="29">
        <v>6.9499999999999984</v>
      </c>
      <c r="H11" s="4">
        <f t="shared" si="1"/>
        <v>0.29337273111017298</v>
      </c>
    </row>
    <row r="12" spans="1:11" ht="20.25" x14ac:dyDescent="0.25">
      <c r="A12" s="33"/>
      <c r="B12" s="3" t="s">
        <v>13</v>
      </c>
      <c r="C12" s="2">
        <v>14</v>
      </c>
      <c r="D12" s="29">
        <v>0</v>
      </c>
      <c r="E12" s="4">
        <f t="shared" si="0"/>
        <v>0</v>
      </c>
      <c r="F12" s="2">
        <v>15</v>
      </c>
      <c r="G12" s="2">
        <v>0</v>
      </c>
      <c r="H12" s="4">
        <f t="shared" si="1"/>
        <v>0</v>
      </c>
    </row>
    <row r="13" spans="1:11" ht="20.25" x14ac:dyDescent="0.25">
      <c r="A13" s="5" t="s">
        <v>14</v>
      </c>
      <c r="B13" s="3"/>
      <c r="C13" s="6">
        <f>SUM(C6:C12)</f>
        <v>74840.297999999981</v>
      </c>
      <c r="D13" s="6">
        <f>SUM(D6:D12)</f>
        <v>40322.707999999999</v>
      </c>
      <c r="E13" s="7">
        <f t="shared" ref="E13:E25" si="2">D13/C13</f>
        <v>0.53878337042431346</v>
      </c>
      <c r="F13" s="6">
        <f>SUM(F6:F12)</f>
        <v>74354.915999999983</v>
      </c>
      <c r="G13" s="6">
        <f>SUM(G6:G12)</f>
        <v>42828.983999999989</v>
      </c>
      <c r="H13" s="7">
        <f t="shared" si="1"/>
        <v>0.57600742901787416</v>
      </c>
    </row>
    <row r="14" spans="1:11" ht="121.5" customHeight="1" x14ac:dyDescent="0.25">
      <c r="A14" s="28" t="s">
        <v>54</v>
      </c>
      <c r="B14" s="3" t="s">
        <v>52</v>
      </c>
      <c r="C14" s="6" t="s">
        <v>53</v>
      </c>
      <c r="D14" s="6" t="s">
        <v>53</v>
      </c>
      <c r="E14" s="7" t="s">
        <v>53</v>
      </c>
      <c r="F14" s="2">
        <v>75</v>
      </c>
      <c r="G14" s="2">
        <v>0.41699999999999998</v>
      </c>
      <c r="H14" s="4">
        <f>$G$14/$F$14</f>
        <v>5.5599999999999998E-3</v>
      </c>
    </row>
    <row r="15" spans="1:11" ht="30" customHeight="1" x14ac:dyDescent="0.25">
      <c r="A15" s="5" t="s">
        <v>14</v>
      </c>
      <c r="B15" s="3"/>
      <c r="C15" s="6"/>
      <c r="D15" s="6"/>
      <c r="E15" s="7"/>
      <c r="F15" s="2">
        <v>75</v>
      </c>
      <c r="G15" s="2">
        <v>8.1000000000000003E-2</v>
      </c>
      <c r="H15" s="4">
        <f>$G$14/$F$14</f>
        <v>5.5599999999999998E-3</v>
      </c>
    </row>
    <row r="16" spans="1:11" ht="40.5" customHeight="1" x14ac:dyDescent="0.25">
      <c r="A16" s="33" t="s">
        <v>15</v>
      </c>
      <c r="B16" s="3" t="s">
        <v>8</v>
      </c>
      <c r="C16" s="2">
        <v>4000</v>
      </c>
      <c r="D16" s="30">
        <v>2714.3960000000006</v>
      </c>
      <c r="E16" s="4">
        <f t="shared" si="2"/>
        <v>0.67859900000000017</v>
      </c>
      <c r="F16" s="2">
        <v>4000</v>
      </c>
      <c r="G16" s="30">
        <v>2390.3999999999996</v>
      </c>
      <c r="H16" s="4">
        <f t="shared" si="1"/>
        <v>0.59759999999999991</v>
      </c>
    </row>
    <row r="17" spans="1:8" ht="20.25" x14ac:dyDescent="0.25">
      <c r="A17" s="33"/>
      <c r="B17" s="3" t="s">
        <v>16</v>
      </c>
      <c r="C17" s="2">
        <v>288.09000000000003</v>
      </c>
      <c r="D17" s="30">
        <v>61.457000000000001</v>
      </c>
      <c r="E17" s="4">
        <f t="shared" si="2"/>
        <v>0.21332569683085145</v>
      </c>
      <c r="F17" s="2">
        <v>288.09000000000003</v>
      </c>
      <c r="G17" s="30">
        <v>32.971000000000004</v>
      </c>
      <c r="H17" s="4">
        <f t="shared" si="1"/>
        <v>0.11444687424068867</v>
      </c>
    </row>
    <row r="18" spans="1:8" ht="20.25" x14ac:dyDescent="0.25">
      <c r="A18" s="33"/>
      <c r="B18" s="3" t="s">
        <v>17</v>
      </c>
      <c r="C18" s="2">
        <v>148.99</v>
      </c>
      <c r="D18" s="30">
        <v>29.254999999999995</v>
      </c>
      <c r="E18" s="4">
        <f t="shared" si="2"/>
        <v>0.19635546009799312</v>
      </c>
      <c r="F18" s="2">
        <v>148.99</v>
      </c>
      <c r="G18" s="30">
        <v>15.029999999999998</v>
      </c>
      <c r="H18" s="4">
        <f t="shared" si="1"/>
        <v>0.10087925364118396</v>
      </c>
    </row>
    <row r="19" spans="1:8" ht="43.5" customHeight="1" x14ac:dyDescent="0.25">
      <c r="A19" s="33"/>
      <c r="B19" s="3" t="s">
        <v>18</v>
      </c>
      <c r="C19" s="2">
        <v>79.8</v>
      </c>
      <c r="D19" s="30">
        <v>11.193999999999999</v>
      </c>
      <c r="E19" s="4">
        <f t="shared" si="2"/>
        <v>0.14027568922305764</v>
      </c>
      <c r="F19" s="2">
        <v>79.8</v>
      </c>
      <c r="G19" s="30">
        <v>4.4399999999999995</v>
      </c>
      <c r="H19" s="4">
        <f t="shared" si="1"/>
        <v>5.5639097744360898E-2</v>
      </c>
    </row>
    <row r="20" spans="1:8" ht="20.25" x14ac:dyDescent="0.25">
      <c r="A20" s="33"/>
      <c r="B20" s="3" t="s">
        <v>19</v>
      </c>
      <c r="C20" s="2">
        <v>99.79000000000002</v>
      </c>
      <c r="D20" s="30">
        <v>28.724</v>
      </c>
      <c r="E20" s="4">
        <f t="shared" si="2"/>
        <v>0.28784447339412761</v>
      </c>
      <c r="F20" s="2">
        <v>99.79000000000002</v>
      </c>
      <c r="G20" s="30">
        <v>11.63</v>
      </c>
      <c r="H20" s="4">
        <f t="shared" si="1"/>
        <v>0.11654474396232085</v>
      </c>
    </row>
    <row r="21" spans="1:8" ht="20.25" x14ac:dyDescent="0.25">
      <c r="A21" s="33"/>
      <c r="B21" s="3" t="s">
        <v>20</v>
      </c>
      <c r="C21" s="2">
        <v>49.8</v>
      </c>
      <c r="D21" s="30">
        <v>41.349999999999994</v>
      </c>
      <c r="E21" s="4">
        <f t="shared" si="2"/>
        <v>0.83032128514056214</v>
      </c>
      <c r="F21" s="2">
        <v>69.790000000000006</v>
      </c>
      <c r="G21" s="30">
        <v>18.466000000000001</v>
      </c>
      <c r="H21" s="4">
        <f t="shared" si="1"/>
        <v>0.26459378134403211</v>
      </c>
    </row>
    <row r="22" spans="1:8" ht="31.5" customHeight="1" x14ac:dyDescent="0.25">
      <c r="A22" s="33"/>
      <c r="B22" s="3" t="s">
        <v>21</v>
      </c>
      <c r="C22" s="2">
        <v>19.8</v>
      </c>
      <c r="D22" s="30">
        <v>4.9609999999999994</v>
      </c>
      <c r="E22" s="4">
        <f t="shared" si="2"/>
        <v>0.25055555555555553</v>
      </c>
      <c r="F22" s="2">
        <v>19.8</v>
      </c>
      <c r="G22" s="30">
        <v>6.0209999999999999</v>
      </c>
      <c r="H22" s="4">
        <f t="shared" si="1"/>
        <v>0.30409090909090908</v>
      </c>
    </row>
    <row r="23" spans="1:8" ht="20.25" x14ac:dyDescent="0.25">
      <c r="A23" s="33"/>
      <c r="B23" s="3" t="s">
        <v>22</v>
      </c>
      <c r="C23" s="2">
        <v>5</v>
      </c>
      <c r="D23" s="30">
        <v>0.90899999999999992</v>
      </c>
      <c r="E23" s="4">
        <f t="shared" si="2"/>
        <v>0.18179999999999999</v>
      </c>
      <c r="F23" s="2">
        <v>5</v>
      </c>
      <c r="G23" s="30">
        <v>3.2000000000000001E-2</v>
      </c>
      <c r="H23" s="4">
        <f t="shared" si="1"/>
        <v>6.4000000000000003E-3</v>
      </c>
    </row>
    <row r="24" spans="1:8" ht="20.25" x14ac:dyDescent="0.25">
      <c r="A24" s="33"/>
      <c r="B24" s="3" t="s">
        <v>23</v>
      </c>
      <c r="C24" s="2">
        <v>5</v>
      </c>
      <c r="D24" s="30">
        <v>0.11499999999999999</v>
      </c>
      <c r="E24" s="4">
        <f t="shared" si="2"/>
        <v>2.3E-2</v>
      </c>
      <c r="F24" s="2">
        <v>5</v>
      </c>
      <c r="G24" s="29">
        <v>5.4000000000000006E-2</v>
      </c>
      <c r="H24" s="4">
        <f t="shared" si="1"/>
        <v>1.0800000000000001E-2</v>
      </c>
    </row>
    <row r="25" spans="1:8" ht="20.25" x14ac:dyDescent="0.25">
      <c r="A25" s="33"/>
      <c r="B25" s="3" t="s">
        <v>24</v>
      </c>
      <c r="C25" s="2">
        <v>1</v>
      </c>
      <c r="D25" s="29">
        <v>0</v>
      </c>
      <c r="E25" s="4">
        <f t="shared" si="2"/>
        <v>0</v>
      </c>
      <c r="F25" s="2">
        <v>0.99</v>
      </c>
      <c r="G25" s="29">
        <v>0</v>
      </c>
      <c r="H25" s="4">
        <f t="shared" si="1"/>
        <v>0</v>
      </c>
    </row>
    <row r="26" spans="1:8" ht="45" customHeight="1" x14ac:dyDescent="0.25">
      <c r="A26" s="33"/>
      <c r="B26" s="3" t="s">
        <v>25</v>
      </c>
      <c r="C26" s="2">
        <v>49.8</v>
      </c>
      <c r="D26" s="30">
        <v>24.1</v>
      </c>
      <c r="E26" s="4">
        <f t="shared" ref="E26:E50" si="3">D26/C26</f>
        <v>0.48393574297188763</v>
      </c>
      <c r="F26" s="2">
        <v>99.8</v>
      </c>
      <c r="G26" s="30">
        <v>31.001999999999995</v>
      </c>
      <c r="H26" s="4">
        <f t="shared" ref="H26:H50" si="4">G26/F26</f>
        <v>0.31064128256513024</v>
      </c>
    </row>
    <row r="27" spans="1:8" ht="25.5" customHeight="1" x14ac:dyDescent="0.25">
      <c r="A27" s="5" t="s">
        <v>14</v>
      </c>
      <c r="B27" s="3"/>
      <c r="C27" s="6">
        <f>SUM(C16:C26)</f>
        <v>4747.0700000000006</v>
      </c>
      <c r="D27" s="6">
        <f>SUM(D16:D26)</f>
        <v>2916.4610000000002</v>
      </c>
      <c r="E27" s="7">
        <f t="shared" si="3"/>
        <v>0.61437075922621742</v>
      </c>
      <c r="F27" s="6">
        <f>SUM(F16:F26)</f>
        <v>4817.05</v>
      </c>
      <c r="G27" s="6">
        <f>SUM(G16:G26)</f>
        <v>2510.0460000000003</v>
      </c>
      <c r="H27" s="7">
        <f t="shared" si="4"/>
        <v>0.52107534694470681</v>
      </c>
    </row>
    <row r="28" spans="1:8" ht="20.25" customHeight="1" x14ac:dyDescent="0.25">
      <c r="A28" s="33" t="s">
        <v>26</v>
      </c>
      <c r="B28" s="3" t="s">
        <v>16</v>
      </c>
      <c r="C28" s="2">
        <v>1090.99</v>
      </c>
      <c r="D28" s="30">
        <v>257.86300000000006</v>
      </c>
      <c r="E28" s="13">
        <f t="shared" si="3"/>
        <v>0.23635688686422429</v>
      </c>
      <c r="F28" s="2">
        <v>1190.7339999999999</v>
      </c>
      <c r="G28" s="30">
        <v>125.78500000000001</v>
      </c>
      <c r="H28" s="4">
        <f t="shared" si="4"/>
        <v>0.10563652335450237</v>
      </c>
    </row>
    <row r="29" spans="1:8" ht="20.25" x14ac:dyDescent="0.25">
      <c r="A29" s="33"/>
      <c r="B29" s="3" t="s">
        <v>17</v>
      </c>
      <c r="C29" s="2">
        <v>258.012</v>
      </c>
      <c r="D29" s="30">
        <v>56.987000000000002</v>
      </c>
      <c r="E29" s="13">
        <f t="shared" si="3"/>
        <v>0.22086957195789345</v>
      </c>
      <c r="F29" s="2">
        <v>258.012</v>
      </c>
      <c r="G29" s="30">
        <v>44.176999999999992</v>
      </c>
      <c r="H29" s="4">
        <f t="shared" si="4"/>
        <v>0.17122071841619765</v>
      </c>
    </row>
    <row r="30" spans="1:8" ht="47.25" customHeight="1" x14ac:dyDescent="0.25">
      <c r="A30" s="33"/>
      <c r="B30" s="3" t="s">
        <v>18</v>
      </c>
      <c r="C30" s="2">
        <v>348.71299999999997</v>
      </c>
      <c r="D30" s="30">
        <v>41.155999999999999</v>
      </c>
      <c r="E30" s="13">
        <f t="shared" si="3"/>
        <v>0.11802255723187838</v>
      </c>
      <c r="F30" s="2">
        <v>348.71300000000002</v>
      </c>
      <c r="G30" s="30">
        <v>12.355000000000002</v>
      </c>
      <c r="H30" s="4">
        <f t="shared" si="4"/>
        <v>3.5430282209151946E-2</v>
      </c>
    </row>
    <row r="31" spans="1:8" ht="20.25" x14ac:dyDescent="0.25">
      <c r="A31" s="33"/>
      <c r="B31" s="3" t="s">
        <v>19</v>
      </c>
      <c r="C31" s="2">
        <v>567.88099999999997</v>
      </c>
      <c r="D31" s="30">
        <v>227.75</v>
      </c>
      <c r="E31" s="13">
        <f t="shared" si="3"/>
        <v>0.40105233314726152</v>
      </c>
      <c r="F31" s="2">
        <v>567.88099999999997</v>
      </c>
      <c r="G31" s="30">
        <v>209.95700000000002</v>
      </c>
      <c r="H31" s="4">
        <f t="shared" si="4"/>
        <v>0.3697200645909971</v>
      </c>
    </row>
    <row r="32" spans="1:8" ht="20.25" x14ac:dyDescent="0.25">
      <c r="A32" s="33"/>
      <c r="B32" s="3" t="s">
        <v>20</v>
      </c>
      <c r="C32" s="2">
        <v>149.6</v>
      </c>
      <c r="D32" s="30">
        <v>167.303</v>
      </c>
      <c r="E32" s="4">
        <f t="shared" si="3"/>
        <v>1.1183355614973263</v>
      </c>
      <c r="F32" s="2">
        <v>199.59</v>
      </c>
      <c r="G32" s="30">
        <v>81.88</v>
      </c>
      <c r="H32" s="4">
        <f t="shared" si="4"/>
        <v>0.41024099403777742</v>
      </c>
    </row>
    <row r="33" spans="1:19" ht="48.75" customHeight="1" x14ac:dyDescent="0.25">
      <c r="A33" s="33"/>
      <c r="B33" s="3" t="s">
        <v>27</v>
      </c>
      <c r="C33" s="2">
        <v>299.89999999999998</v>
      </c>
      <c r="D33" s="30">
        <v>142.803</v>
      </c>
      <c r="E33" s="4">
        <f t="shared" si="3"/>
        <v>0.4761687229076359</v>
      </c>
      <c r="F33" s="2">
        <v>299.89999999999998</v>
      </c>
      <c r="G33" s="30">
        <v>162.95400000000001</v>
      </c>
      <c r="H33" s="4">
        <f t="shared" si="4"/>
        <v>0.54336112037345785</v>
      </c>
    </row>
    <row r="34" spans="1:19" ht="20.25" x14ac:dyDescent="0.25">
      <c r="A34" s="33"/>
      <c r="B34" s="3" t="s">
        <v>28</v>
      </c>
      <c r="C34" s="2">
        <v>349.5</v>
      </c>
      <c r="D34" s="29">
        <v>0.34599999999999997</v>
      </c>
      <c r="E34" s="4">
        <f t="shared" si="3"/>
        <v>9.8998569384835472E-4</v>
      </c>
      <c r="F34" s="2">
        <v>99.5</v>
      </c>
      <c r="G34" s="30">
        <v>11.401999999999999</v>
      </c>
      <c r="H34" s="4">
        <f t="shared" si="4"/>
        <v>0.1145929648241206</v>
      </c>
    </row>
    <row r="35" spans="1:19" ht="20.25" x14ac:dyDescent="0.25">
      <c r="A35" s="33"/>
      <c r="B35" s="3" t="s">
        <v>21</v>
      </c>
      <c r="C35" s="2">
        <v>1.8</v>
      </c>
      <c r="D35" s="29">
        <v>0</v>
      </c>
      <c r="E35" s="4">
        <f t="shared" si="3"/>
        <v>0</v>
      </c>
      <c r="F35" s="2">
        <v>1.8</v>
      </c>
      <c r="G35" s="30">
        <v>4.7E-2</v>
      </c>
      <c r="H35" s="4">
        <f t="shared" si="4"/>
        <v>2.6111111111111109E-2</v>
      </c>
    </row>
    <row r="36" spans="1:19" ht="20.25" x14ac:dyDescent="0.25">
      <c r="A36" s="33"/>
      <c r="B36" s="3" t="s">
        <v>22</v>
      </c>
      <c r="C36" s="2">
        <v>49.7</v>
      </c>
      <c r="D36" s="30">
        <v>1.3159999999999998</v>
      </c>
      <c r="E36" s="4">
        <f t="shared" si="3"/>
        <v>2.6478873239436616E-2</v>
      </c>
      <c r="F36" s="2">
        <v>49.7</v>
      </c>
      <c r="G36" s="30">
        <v>0.61900000000000011</v>
      </c>
      <c r="H36" s="4">
        <f t="shared" si="4"/>
        <v>1.2454728370221329E-2</v>
      </c>
    </row>
    <row r="37" spans="1:19" ht="20.25" x14ac:dyDescent="0.25">
      <c r="A37" s="33"/>
      <c r="B37" s="3" t="s">
        <v>23</v>
      </c>
      <c r="C37" s="2">
        <v>29.7</v>
      </c>
      <c r="D37" s="30">
        <v>4.8250000000000011</v>
      </c>
      <c r="E37" s="4">
        <f t="shared" si="3"/>
        <v>0.1624579124579125</v>
      </c>
      <c r="F37" s="2">
        <v>29.69</v>
      </c>
      <c r="G37" s="30">
        <v>2.5029999999999997</v>
      </c>
      <c r="H37" s="4">
        <f t="shared" si="4"/>
        <v>8.4304479622768588E-2</v>
      </c>
    </row>
    <row r="38" spans="1:19" ht="20.25" x14ac:dyDescent="0.25">
      <c r="A38" s="33"/>
      <c r="B38" s="3" t="s">
        <v>24</v>
      </c>
      <c r="C38" s="2">
        <v>119.7</v>
      </c>
      <c r="D38" s="30">
        <v>2.0960000000000001</v>
      </c>
      <c r="E38" s="4">
        <f t="shared" si="3"/>
        <v>1.7510442773600667E-2</v>
      </c>
      <c r="F38" s="2">
        <v>119.69</v>
      </c>
      <c r="G38" s="29">
        <v>9.1999999999999998E-2</v>
      </c>
      <c r="H38" s="4">
        <f t="shared" si="4"/>
        <v>7.6865235190909853E-4</v>
      </c>
    </row>
    <row r="39" spans="1:19" ht="42.75" customHeight="1" x14ac:dyDescent="0.25">
      <c r="A39" s="33"/>
      <c r="B39" s="3" t="s">
        <v>25</v>
      </c>
      <c r="C39" s="2">
        <v>299.7</v>
      </c>
      <c r="D39" s="30">
        <v>130.63200000000001</v>
      </c>
      <c r="E39" s="4">
        <f t="shared" si="3"/>
        <v>0.4358758758758759</v>
      </c>
      <c r="F39" s="2">
        <v>299.7</v>
      </c>
      <c r="G39" s="30">
        <v>58.145000000000003</v>
      </c>
      <c r="H39" s="4">
        <f t="shared" si="4"/>
        <v>0.1940106773440107</v>
      </c>
    </row>
    <row r="40" spans="1:19" ht="45.75" customHeight="1" x14ac:dyDescent="0.25">
      <c r="A40" s="33"/>
      <c r="B40" s="3" t="s">
        <v>29</v>
      </c>
      <c r="C40" s="2">
        <v>1.53</v>
      </c>
      <c r="D40" s="29">
        <v>1.8000000000000002E-2</v>
      </c>
      <c r="E40" s="4">
        <f t="shared" si="3"/>
        <v>1.1764705882352943E-2</v>
      </c>
      <c r="F40" s="2">
        <v>1.8</v>
      </c>
      <c r="G40" s="29">
        <v>3.4000000000000002E-2</v>
      </c>
      <c r="H40" s="4">
        <f t="shared" si="4"/>
        <v>1.8888888888888889E-2</v>
      </c>
    </row>
    <row r="41" spans="1:19" ht="45.75" customHeight="1" x14ac:dyDescent="0.25">
      <c r="A41" s="33"/>
      <c r="B41" s="3" t="s">
        <v>30</v>
      </c>
      <c r="C41" s="2">
        <v>60</v>
      </c>
      <c r="D41" s="30">
        <v>40.576000000000001</v>
      </c>
      <c r="E41" s="4">
        <f t="shared" si="3"/>
        <v>0.67626666666666668</v>
      </c>
      <c r="F41" s="2">
        <v>60</v>
      </c>
      <c r="G41" s="30">
        <v>10.042</v>
      </c>
      <c r="H41" s="4">
        <f t="shared" si="4"/>
        <v>0.16736666666666666</v>
      </c>
    </row>
    <row r="42" spans="1:19" ht="20.25" x14ac:dyDescent="0.25">
      <c r="A42" s="33"/>
      <c r="B42" s="3" t="s">
        <v>31</v>
      </c>
      <c r="C42" s="2">
        <v>50</v>
      </c>
      <c r="D42" s="30">
        <v>11.731999999999999</v>
      </c>
      <c r="E42" s="13">
        <f t="shared" si="3"/>
        <v>0.23463999999999999</v>
      </c>
      <c r="F42" s="2">
        <v>49.99</v>
      </c>
      <c r="G42" s="30">
        <v>3.645</v>
      </c>
      <c r="H42" s="4">
        <f t="shared" si="4"/>
        <v>7.2914582916583315E-2</v>
      </c>
    </row>
    <row r="43" spans="1:19" ht="20.25" x14ac:dyDescent="0.25">
      <c r="A43" s="5" t="s">
        <v>14</v>
      </c>
      <c r="B43" s="3"/>
      <c r="C43" s="6">
        <f>SUM(C28:C42)</f>
        <v>3676.7259999999997</v>
      </c>
      <c r="D43" s="6">
        <f>SUM(D28:D42)</f>
        <v>1085.4030000000002</v>
      </c>
      <c r="E43" s="7">
        <f t="shared" si="3"/>
        <v>0.29520910723290239</v>
      </c>
      <c r="F43" s="6">
        <f>SUM(F28:F42)</f>
        <v>3576.7</v>
      </c>
      <c r="G43" s="6">
        <f>SUM(G28:G42)</f>
        <v>723.63700000000006</v>
      </c>
      <c r="H43" s="7">
        <f t="shared" si="4"/>
        <v>0.20231973606956136</v>
      </c>
    </row>
    <row r="44" spans="1:19" ht="40.5" customHeight="1" x14ac:dyDescent="0.25">
      <c r="A44" s="33" t="s">
        <v>32</v>
      </c>
      <c r="B44" s="8" t="s">
        <v>29</v>
      </c>
      <c r="C44" s="2">
        <v>1.35</v>
      </c>
      <c r="D44" s="2">
        <v>0.54400000000000004</v>
      </c>
      <c r="E44" s="4">
        <f t="shared" si="3"/>
        <v>0.40296296296296297</v>
      </c>
      <c r="F44" s="2">
        <v>1.35</v>
      </c>
      <c r="G44" s="26">
        <v>0.435</v>
      </c>
      <c r="H44" s="4">
        <f t="shared" si="4"/>
        <v>0.32222222222222219</v>
      </c>
    </row>
    <row r="45" spans="1:19" ht="20.25" x14ac:dyDescent="0.25">
      <c r="A45" s="33"/>
      <c r="B45" s="8" t="s">
        <v>33</v>
      </c>
      <c r="C45" s="2">
        <v>10.5</v>
      </c>
      <c r="D45" s="2">
        <v>0.23400000000000001</v>
      </c>
      <c r="E45" s="4">
        <f t="shared" si="3"/>
        <v>2.2285714285714287E-2</v>
      </c>
      <c r="F45" s="2">
        <v>10.5</v>
      </c>
      <c r="G45" s="26">
        <v>0</v>
      </c>
      <c r="H45" s="4">
        <f t="shared" si="4"/>
        <v>0</v>
      </c>
    </row>
    <row r="46" spans="1:19" ht="20.25" x14ac:dyDescent="0.25">
      <c r="A46" s="33"/>
      <c r="B46" s="8" t="s">
        <v>19</v>
      </c>
      <c r="C46" s="2">
        <v>4.3</v>
      </c>
      <c r="D46" s="2">
        <v>4.7E-2</v>
      </c>
      <c r="E46" s="4">
        <f t="shared" si="3"/>
        <v>1.0930232558139536E-2</v>
      </c>
      <c r="F46" s="2">
        <v>4.3</v>
      </c>
      <c r="G46" s="26">
        <v>4.4999999999999998E-2</v>
      </c>
      <c r="H46" s="4">
        <f t="shared" si="4"/>
        <v>1.0465116279069767E-2</v>
      </c>
    </row>
    <row r="47" spans="1:19" ht="20.25" x14ac:dyDescent="0.25">
      <c r="A47" s="33"/>
      <c r="B47" s="8" t="s">
        <v>20</v>
      </c>
      <c r="C47" s="2">
        <v>5.0999999999999996</v>
      </c>
      <c r="D47" s="2">
        <v>8.4000000000000005E-2</v>
      </c>
      <c r="E47" s="4">
        <f t="shared" si="3"/>
        <v>1.6470588235294119E-2</v>
      </c>
      <c r="F47" s="2">
        <v>5.0999999999999996</v>
      </c>
      <c r="G47" s="26">
        <v>6.2E-2</v>
      </c>
      <c r="H47" s="4">
        <f t="shared" si="4"/>
        <v>1.215686274509804E-2</v>
      </c>
    </row>
    <row r="48" spans="1:19" ht="20.25" x14ac:dyDescent="0.25">
      <c r="A48" s="33"/>
      <c r="B48" s="8" t="s">
        <v>34</v>
      </c>
      <c r="C48" s="2">
        <v>3.3</v>
      </c>
      <c r="D48" s="2">
        <v>0.59399999999999997</v>
      </c>
      <c r="E48" s="4">
        <f t="shared" si="3"/>
        <v>0.18</v>
      </c>
      <c r="F48" s="2">
        <v>3.3</v>
      </c>
      <c r="G48" s="26">
        <v>0.56699999999999995</v>
      </c>
      <c r="H48" s="4">
        <f t="shared" si="4"/>
        <v>0.17181818181818181</v>
      </c>
      <c r="N48" s="9"/>
      <c r="O48" s="34"/>
      <c r="P48" s="34"/>
      <c r="Q48" s="35"/>
      <c r="R48" s="35"/>
      <c r="S48" s="9"/>
    </row>
    <row r="49" spans="1:23" ht="20.25" x14ac:dyDescent="0.25">
      <c r="A49" s="5" t="s">
        <v>14</v>
      </c>
      <c r="B49" s="8"/>
      <c r="C49" s="6">
        <f>SUM(C44:C48)</f>
        <v>24.55</v>
      </c>
      <c r="D49" s="6">
        <f>SUM(D44:D48)</f>
        <v>1.5030000000000001</v>
      </c>
      <c r="E49" s="7">
        <f t="shared" si="3"/>
        <v>6.1221995926680248E-2</v>
      </c>
      <c r="F49" s="6">
        <f>SUM(F44:F48)</f>
        <v>24.55</v>
      </c>
      <c r="G49" s="27">
        <f>SUM(G44:G48)</f>
        <v>1.109</v>
      </c>
      <c r="H49" s="7">
        <f t="shared" si="4"/>
        <v>4.5173116089613032E-2</v>
      </c>
      <c r="N49" s="9"/>
      <c r="O49" s="10"/>
      <c r="P49" s="10"/>
      <c r="Q49" s="11"/>
      <c r="R49" s="11"/>
      <c r="S49" s="9"/>
    </row>
    <row r="50" spans="1:23" ht="49.5" customHeight="1" x14ac:dyDescent="0.25">
      <c r="A50" s="1" t="s">
        <v>14</v>
      </c>
      <c r="B50" s="1"/>
      <c r="C50" s="6">
        <f>SUM(C13,C27,C43,C49)</f>
        <v>83288.643999999986</v>
      </c>
      <c r="D50" s="6">
        <f>SUM(D13,D27,D43,D49)</f>
        <v>44326.074999999997</v>
      </c>
      <c r="E50" s="7">
        <f t="shared" si="3"/>
        <v>0.53219830304837246</v>
      </c>
      <c r="F50" s="6">
        <f>SUM(F13,F27,F43,F49)</f>
        <v>82773.215999999986</v>
      </c>
      <c r="G50" s="6">
        <f>SUM(G13,G27,G43,G49)</f>
        <v>46063.775999999991</v>
      </c>
      <c r="H50" s="7">
        <f t="shared" si="4"/>
        <v>0.55650581463453108</v>
      </c>
      <c r="N50" s="2"/>
    </row>
    <row r="51" spans="1:23" ht="33" customHeight="1" x14ac:dyDescent="0.35">
      <c r="A51" s="36" t="s">
        <v>57</v>
      </c>
      <c r="B51" s="36"/>
      <c r="C51" s="23"/>
      <c r="D51" s="23"/>
      <c r="E51" s="21"/>
      <c r="F51" s="21"/>
      <c r="G51" s="21"/>
      <c r="H51" s="21"/>
    </row>
    <row r="52" spans="1:23" ht="48" customHeight="1" x14ac:dyDescent="0.25">
      <c r="A52" s="37" t="s">
        <v>58</v>
      </c>
      <c r="B52" s="37"/>
      <c r="C52" s="14" t="s">
        <v>35</v>
      </c>
      <c r="D52" s="14" t="s">
        <v>36</v>
      </c>
      <c r="E52" s="22"/>
      <c r="F52" s="22"/>
      <c r="G52" s="22"/>
      <c r="H52" s="22"/>
    </row>
    <row r="53" spans="1:23" ht="43.5" customHeight="1" x14ac:dyDescent="0.25">
      <c r="A53" s="15" t="s">
        <v>37</v>
      </c>
      <c r="B53" s="16">
        <v>111</v>
      </c>
      <c r="C53" s="19">
        <v>110</v>
      </c>
      <c r="D53" s="16">
        <v>0</v>
      </c>
      <c r="E53" s="24" t="s">
        <v>51</v>
      </c>
      <c r="F53" s="24"/>
      <c r="G53" s="24"/>
      <c r="H53" s="25">
        <v>476</v>
      </c>
      <c r="I53" s="9"/>
      <c r="J53" s="9"/>
      <c r="K53" s="9"/>
    </row>
    <row r="54" spans="1:23" ht="43.5" customHeight="1" x14ac:dyDescent="0.25">
      <c r="A54" s="15" t="s">
        <v>38</v>
      </c>
      <c r="B54" s="16">
        <v>127</v>
      </c>
      <c r="C54" s="16">
        <v>77</v>
      </c>
      <c r="D54" s="16" t="s">
        <v>50</v>
      </c>
      <c r="E54" s="24" t="s">
        <v>47</v>
      </c>
      <c r="F54" s="24"/>
      <c r="G54" s="24"/>
      <c r="H54" s="24"/>
    </row>
    <row r="55" spans="1:23" ht="48.75" customHeight="1" x14ac:dyDescent="0.25">
      <c r="A55" s="15" t="s">
        <v>39</v>
      </c>
      <c r="B55" s="16">
        <v>62</v>
      </c>
      <c r="C55" s="16">
        <v>61</v>
      </c>
      <c r="D55" s="16">
        <v>1</v>
      </c>
      <c r="E55" s="24" t="s">
        <v>55</v>
      </c>
      <c r="F55" s="24"/>
      <c r="G55" s="24"/>
      <c r="H55" s="24"/>
    </row>
    <row r="56" spans="1:23" ht="35.25" customHeight="1" x14ac:dyDescent="0.35">
      <c r="A56" s="15" t="s">
        <v>40</v>
      </c>
      <c r="B56" s="16">
        <v>2</v>
      </c>
      <c r="C56" s="16">
        <v>0</v>
      </c>
      <c r="D56" s="16">
        <v>2</v>
      </c>
      <c r="E56" s="38" t="s">
        <v>48</v>
      </c>
      <c r="F56" s="38"/>
      <c r="G56" s="38"/>
      <c r="H56" s="38"/>
      <c r="P56" s="39"/>
      <c r="Q56" s="39"/>
      <c r="R56" s="39"/>
      <c r="S56" s="39"/>
      <c r="T56" s="39"/>
      <c r="U56" s="39"/>
      <c r="V56" s="39"/>
      <c r="W56" s="39"/>
    </row>
    <row r="57" spans="1:23" ht="47.25" customHeight="1" x14ac:dyDescent="0.25">
      <c r="A57" s="15" t="s">
        <v>41</v>
      </c>
      <c r="B57" s="16">
        <v>21</v>
      </c>
      <c r="C57" s="16">
        <v>16</v>
      </c>
      <c r="D57" s="16">
        <v>5</v>
      </c>
      <c r="E57" s="44"/>
      <c r="F57" s="44"/>
      <c r="G57" s="44"/>
      <c r="H57" s="44"/>
    </row>
    <row r="58" spans="1:23" ht="58.5" customHeight="1" x14ac:dyDescent="0.3">
      <c r="A58" s="20" t="s">
        <v>42</v>
      </c>
      <c r="B58" s="17">
        <v>1</v>
      </c>
      <c r="C58" s="16">
        <v>1</v>
      </c>
      <c r="D58" s="18"/>
      <c r="E58" s="45"/>
      <c r="F58" s="46"/>
      <c r="G58" s="46"/>
      <c r="H58" s="46"/>
    </row>
    <row r="59" spans="1:23" ht="15" customHeight="1" x14ac:dyDescent="0.25">
      <c r="A59" s="40" t="s">
        <v>49</v>
      </c>
      <c r="B59" s="41">
        <v>1</v>
      </c>
      <c r="C59" s="42">
        <v>1</v>
      </c>
      <c r="D59" s="43">
        <v>0</v>
      </c>
      <c r="E59" s="22"/>
      <c r="F59" s="22"/>
      <c r="G59" s="22"/>
      <c r="H59" s="22"/>
    </row>
    <row r="60" spans="1:23" ht="15" customHeight="1" x14ac:dyDescent="0.25">
      <c r="A60" s="40"/>
      <c r="B60" s="41"/>
      <c r="C60" s="42"/>
      <c r="D60" s="43"/>
      <c r="E60" s="22"/>
      <c r="F60" s="22"/>
      <c r="G60" s="22"/>
      <c r="H60" s="22"/>
    </row>
    <row r="61" spans="1:23" ht="15" customHeight="1" x14ac:dyDescent="0.25">
      <c r="A61" s="40"/>
      <c r="B61" s="41"/>
      <c r="C61" s="42"/>
      <c r="D61" s="43"/>
      <c r="E61" s="22"/>
      <c r="F61" s="22"/>
      <c r="G61" s="22"/>
      <c r="H61" s="22"/>
    </row>
    <row r="62" spans="1:23" ht="15" customHeight="1" x14ac:dyDescent="0.25">
      <c r="A62" s="40"/>
      <c r="B62" s="41"/>
      <c r="C62" s="42"/>
      <c r="D62" s="43"/>
      <c r="E62" s="22"/>
      <c r="F62" s="22"/>
      <c r="G62" s="22"/>
      <c r="H62" s="22"/>
    </row>
    <row r="63" spans="1:23" ht="17.25" customHeight="1" x14ac:dyDescent="0.25">
      <c r="A63" s="40"/>
      <c r="B63" s="41"/>
      <c r="C63" s="42"/>
      <c r="D63" s="43"/>
      <c r="E63" s="22"/>
      <c r="F63" s="22"/>
      <c r="G63" s="22"/>
      <c r="H63" s="22"/>
    </row>
  </sheetData>
  <mergeCells count="23">
    <mergeCell ref="A59:A63"/>
    <mergeCell ref="B59:B63"/>
    <mergeCell ref="C59:C63"/>
    <mergeCell ref="D59:D63"/>
    <mergeCell ref="E57:H57"/>
    <mergeCell ref="E58:H58"/>
    <mergeCell ref="Q48:R48"/>
    <mergeCell ref="A51:B51"/>
    <mergeCell ref="A52:B52"/>
    <mergeCell ref="E56:H56"/>
    <mergeCell ref="P56:W56"/>
    <mergeCell ref="A6:A12"/>
    <mergeCell ref="A16:A26"/>
    <mergeCell ref="A28:A42"/>
    <mergeCell ref="A44:A48"/>
    <mergeCell ref="O48:P48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66141732283472" right="0.31496062992125984" top="0.35433070866141736" bottom="0.35433070866141736" header="0.51181102362204722" footer="0.51181102362204722"/>
  <pageSetup paperSize="9" scale="4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43</v>
      </c>
    </row>
    <row r="7" spans="2:14" x14ac:dyDescent="0.25">
      <c r="B7" t="s">
        <v>44</v>
      </c>
    </row>
    <row r="8" spans="2:14" x14ac:dyDescent="0.25">
      <c r="B8" t="s">
        <v>45</v>
      </c>
    </row>
    <row r="9" spans="2:14" x14ac:dyDescent="0.25">
      <c r="B9" t="s">
        <v>46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</cp:revision>
  <cp:lastPrinted>2018-07-30T06:29:21Z</cp:lastPrinted>
  <dcterms:created xsi:type="dcterms:W3CDTF">2014-12-05T10:55:26Z</dcterms:created>
  <dcterms:modified xsi:type="dcterms:W3CDTF">2018-08-09T06:00:08Z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