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1745" windowHeight="7005" tabRatio="500"/>
  </bookViews>
  <sheets>
    <sheet name="Лист1" sheetId="1" r:id="rId1"/>
    <sheet name="Лист2" sheetId="2" r:id="rId2"/>
    <sheet name="Лист3" sheetId="3" r:id="rId3"/>
  </sheets>
  <definedNames>
    <definedName name="Print_Area_0" localSheetId="0">Лист1!$A$1:$H$55</definedName>
    <definedName name="_xlnm.Print_Area" localSheetId="0">Лист1!$A$1:$H$56</definedName>
    <definedName name="Сверка_05.06.2017" localSheetId="0">Лист1!$A$1:$H$56</definedName>
  </definedNames>
  <calcPr calcId="145621" iterateDelta="1E-4"/>
</workbook>
</file>

<file path=xl/calcChain.xml><?xml version="1.0" encoding="utf-8"?>
<calcChain xmlns="http://schemas.openxmlformats.org/spreadsheetml/2006/main">
  <c r="C25" i="1" l="1"/>
  <c r="D25" i="1"/>
  <c r="G41" i="1" l="1"/>
  <c r="F41" i="1"/>
  <c r="C47" i="1" l="1"/>
  <c r="D47" i="1"/>
  <c r="F47" i="1"/>
  <c r="G47" i="1"/>
  <c r="E47" i="1" l="1"/>
  <c r="D13" i="1"/>
  <c r="D41" i="1"/>
  <c r="D48" i="1" l="1"/>
  <c r="C41" i="1"/>
  <c r="F25" i="1" l="1"/>
  <c r="H23" i="1"/>
  <c r="E12" i="1" l="1"/>
  <c r="E23" i="1" l="1"/>
  <c r="E46" i="1" l="1"/>
  <c r="E45" i="1"/>
  <c r="E44" i="1"/>
  <c r="E43" i="1"/>
  <c r="E42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G25" i="1"/>
  <c r="H24" i="1"/>
  <c r="E24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G13" i="1"/>
  <c r="F13" i="1"/>
  <c r="F48" i="1" s="1"/>
  <c r="C13" i="1"/>
  <c r="H12" i="1"/>
  <c r="H11" i="1"/>
  <c r="E11" i="1"/>
  <c r="H10" i="1"/>
  <c r="E10" i="1"/>
  <c r="H9" i="1"/>
  <c r="E9" i="1"/>
  <c r="H8" i="1"/>
  <c r="E8" i="1"/>
  <c r="H7" i="1"/>
  <c r="E7" i="1"/>
  <c r="H6" i="1"/>
  <c r="E6" i="1"/>
  <c r="G48" i="1" l="1"/>
  <c r="H48" i="1" s="1"/>
  <c r="E41" i="1"/>
  <c r="C48" i="1"/>
  <c r="E13" i="1"/>
  <c r="E25" i="1"/>
  <c r="H41" i="1"/>
  <c r="H25" i="1"/>
  <c r="H13" i="1"/>
  <c r="E48" i="1" l="1"/>
</calcChain>
</file>

<file path=xl/sharedStrings.xml><?xml version="1.0" encoding="utf-8"?>
<sst xmlns="http://schemas.openxmlformats.org/spreadsheetml/2006/main" count="79" uniqueCount="57">
  <si>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</si>
  <si>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</si>
  <si>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</si>
  <si>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</si>
  <si>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</si>
  <si>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</si>
  <si>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26 подрайон Балтийского моря 
(33 пользователя ВБР)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</si>
  <si>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</si>
  <si>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</si>
  <si>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</si>
  <si>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</si>
  <si>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</si>
  <si>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</si>
  <si>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</si>
  <si>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</si>
  <si>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Калининградский (Вислинский) залив 
(34 пользователя ВБР)</t>
  </si>
  <si>
    <t>лещ</t>
  </si>
  <si>
    <t>судак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</si>
  <si>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</si>
  <si>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</si>
  <si>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</si>
  <si>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</si>
  <si>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</si>
  <si>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</si>
  <si>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</si>
  <si>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Куршский залив 
(58 пользователя ВБР)</t>
  </si>
  <si>
    <t>корюшка европейская</t>
  </si>
  <si>
    <t>снеток</t>
  </si>
  <si>
    <t>сиг (пресноводная жилая форма)</t>
  </si>
  <si>
    <t>атлантическая финта</t>
  </si>
  <si>
    <t>рыбец, сырть</t>
  </si>
  <si>
    <t>Виштынецкое озеро 
(2 пользователя ВБР)</t>
  </si>
  <si>
    <t>ряпушка европейская</t>
  </si>
  <si>
    <t>прочие</t>
  </si>
  <si>
    <t>в т.ч. с использованием 
судна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</si>
  <si>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</si>
  <si>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</si>
  <si>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</si>
  <si>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</si>
  <si>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озеро Виштынецкое</t>
  </si>
  <si>
    <t>Научно-ресурсные исследования</t>
  </si>
  <si>
    <t>В целях аквакультуры(рыбоводства)</t>
  </si>
  <si>
    <t>Салака</t>
  </si>
  <si>
    <t>бм</t>
  </si>
  <si>
    <t>ви</t>
  </si>
  <si>
    <t>ку</t>
  </si>
  <si>
    <t>* Утверждено сертификатов на уловы  - 0</t>
  </si>
  <si>
    <t>-</t>
  </si>
  <si>
    <t xml:space="preserve">238612, Калининградская обл., Славский район, п.аповедное, </t>
  </si>
  <si>
    <t xml:space="preserve">чехонь </t>
  </si>
  <si>
    <t>*Аннулировано разрешений —6</t>
  </si>
  <si>
    <t>0/62</t>
  </si>
  <si>
    <t>* Заключено договоров пользования ВБР — 510</t>
  </si>
  <si>
    <t>по состоянию на 31.05.2018 и 31.05.2019  (в сравнении)</t>
  </si>
  <si>
    <t>Выдано разрешений на добычу ВБР — 420</t>
  </si>
  <si>
    <t>* Внесено изменений в разрешения — 175</t>
  </si>
  <si>
    <t>По состоянию на 31.05.2019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</si>
</sst>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8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2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2" borderId="0" applyBorder="0" applyProtection="0"/>
    <xf numFmtId="0" fontId="1" fillId="0" borderId="0"/>
    <xf numFmtId="0" fontId="14" fillId="0" borderId="1" applyNumberFormat="0" applyFont="0" applyFill="0" applyAlignment="0" applyProtection="0">
      <alignment horizontal="left" vertical="center"/>
    </xf>
  </cellStyleXfs>
  <cellXfs count="43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7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4" fontId="0" fillId="0" borderId="0" xfId="0" applyNumberFormat="1"/>
    <xf numFmtId="0" fontId="11" fillId="0" borderId="0" xfId="0" applyFont="1" applyAlignment="1">
      <alignment horizont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3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5" fillId="0" borderId="2" xfId="0" applyFont="1" applyBorder="1" applyAlignment="1"/>
    <xf numFmtId="0" fontId="17" fillId="0" borderId="0" xfId="0" applyFont="1"/>
    <xf numFmtId="0" fontId="19" fillId="0" borderId="2" xfId="0" applyFont="1" applyBorder="1" applyAlignment="1"/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164" fontId="20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16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/>
    </xf>
  </cellXfs>
  <cellStyles count="4">
    <cellStyle name="Обычный" xfId="0" builtinId="0"/>
    <cellStyle name="Обычный 2" xfId="2"/>
    <cellStyle name="Пояснение" xfId="1" builtinId="53" customBuiltin="1"/>
    <cellStyle name="Стиль 1" xfId="3"/>
  </cellStyles>
  <dxfs count="34"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fill>
        <patternFill>
          <bgColor theme="4" tint="0.59996337778862885"/>
        </patternFill>
      </fill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3" defaultTableStyle="TableStyleMedium2" defaultPivotStyle="PivotStyleLight16">
    <tableStyle name="PivotStyleMedium9 2" table="0" count="12">
      <tableStyleElement type="wholeTable" dxfId="33"/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Стиль сводной таблицы 1" table="0" count="11">
      <tableStyleElement type="headerRow" dxfId="21"/>
      <tableStyleElement type="totalRow" dxfId="20"/>
      <tableStyleElement type="firstRowStripe" dxfId="19"/>
      <tableStyleElement type="secondRowStripe" dxfId="18"/>
      <tableStyleElement type="firstColumnStripe" dxfId="17"/>
      <tableStyleElement type="secondColumnStripe" dxfId="16"/>
      <tableStyleElement type="firstSubtotalRow" dxfId="15"/>
      <tableStyleElement type="secondSubtotalRow" dxfId="14"/>
      <tableStyleElement type="thirdSubtotalRow" dxfId="13"/>
      <tableStyleElement type="pageFieldLabels" dxfId="12"/>
      <tableStyleElement type="pageFieldValues" dxfId="11"/>
    </tableStyle>
    <tableStyle name="Стиль сводной таблицы 1 2" table="0" count="11">
      <tableStyleElement type="headerRow" dxfId="10"/>
      <tableStyleElement type="totalRow" dxfId="9"/>
      <tableStyleElement type="firstRowStripe" dxfId="8"/>
      <tableStyleElement type="secondRowStripe" dxfId="7"/>
      <tableStyleElement type="firstColumnStripe" dxfId="6"/>
      <tableStyleElement type="secondColumnStripe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W313"/>
  <sheetViews>
    <sheetView tabSelected="1" view="pageBreakPreview" zoomScale="59" zoomScaleNormal="70" zoomScalePageLayoutView="59" workbookViewId="0">
      <selection activeCell="E60" sqref="E60"/>
    </sheetView>
  </sheetViews>
  <sheetFormatPr defaultRowHeight="15" x14ac:dyDescent="0.25"/>
  <cols>
    <col min="1" max="1" width="28.85546875" customWidth="1"/>
    <col min="2" max="2" width="31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23" customWidth="1"/>
    <col min="8" max="8" width="18" customWidth="1"/>
    <col min="9" max="9" width="14.7109375" customWidth="1"/>
    <col min="10" max="10" width="4.28515625" customWidth="1"/>
    <col min="11" max="11" width="4.42578125" customWidth="1"/>
    <col min="12" max="1025" width="8.7109375" customWidth="1"/>
  </cols>
  <sheetData>
    <row r="1" spans="1:11" ht="25.5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2"/>
      <c r="J1" s="32"/>
      <c r="K1" s="32"/>
    </row>
    <row r="2" spans="1:11" ht="25.5" customHeight="1" x14ac:dyDescent="0.25">
      <c r="A2" s="31" t="s">
        <v>53</v>
      </c>
      <c r="B2" s="31"/>
      <c r="C2" s="31"/>
      <c r="D2" s="31"/>
      <c r="E2" s="31"/>
      <c r="F2" s="31"/>
      <c r="G2" s="31"/>
      <c r="H2" s="31"/>
      <c r="I2" s="32"/>
      <c r="J2" s="32"/>
      <c r="K2" s="32"/>
    </row>
    <row r="3" spans="1:11" ht="15" customHeight="1" x14ac:dyDescent="0.25">
      <c r="I3" s="32"/>
      <c r="J3" s="32"/>
      <c r="K3" s="32"/>
    </row>
    <row r="4" spans="1:11" ht="20.25" customHeight="1" x14ac:dyDescent="0.25">
      <c r="A4" s="33" t="s">
        <v>1</v>
      </c>
      <c r="B4" s="33" t="s">
        <v>2</v>
      </c>
      <c r="C4" s="33">
        <v>2018</v>
      </c>
      <c r="D4" s="33"/>
      <c r="E4" s="33"/>
      <c r="F4" s="33">
        <v>2019</v>
      </c>
      <c r="G4" s="33"/>
      <c r="H4" s="33"/>
      <c r="I4" s="32"/>
      <c r="J4" s="32"/>
      <c r="K4" s="32"/>
    </row>
    <row r="5" spans="1:11" ht="20.25" x14ac:dyDescent="0.25">
      <c r="A5" s="33"/>
      <c r="B5" s="33"/>
      <c r="C5" s="1" t="s">
        <v>3</v>
      </c>
      <c r="D5" s="1" t="s">
        <v>4</v>
      </c>
      <c r="E5" s="1" t="s">
        <v>5</v>
      </c>
      <c r="F5" s="1" t="s">
        <v>3</v>
      </c>
      <c r="G5" s="2" t="s">
        <v>4</v>
      </c>
      <c r="H5" s="1" t="s">
        <v>5</v>
      </c>
    </row>
    <row r="6" spans="1:11" ht="20.25" customHeight="1" x14ac:dyDescent="0.25">
      <c r="A6" s="33" t="s">
        <v>6</v>
      </c>
      <c r="B6" s="3" t="s">
        <v>7</v>
      </c>
      <c r="C6" s="2">
        <v>42552.3</v>
      </c>
      <c r="D6" s="2">
        <v>31670.764000000003</v>
      </c>
      <c r="E6" s="4">
        <f t="shared" ref="E6:E12" si="0">D6/C6</f>
        <v>0.74427854663555204</v>
      </c>
      <c r="F6" s="27">
        <v>42274.898999999998</v>
      </c>
      <c r="G6" s="27">
        <v>34923.398000000001</v>
      </c>
      <c r="H6" s="4">
        <f t="shared" ref="H6:H23" si="1">G6/F6</f>
        <v>0.82610245857713349</v>
      </c>
    </row>
    <row r="7" spans="1:11" ht="40.5" x14ac:dyDescent="0.25">
      <c r="A7" s="33"/>
      <c r="B7" s="3" t="s">
        <v>8</v>
      </c>
      <c r="C7" s="2">
        <v>24224.539000000001</v>
      </c>
      <c r="D7" s="2">
        <v>7395.3339999999998</v>
      </c>
      <c r="E7" s="4">
        <f t="shared" si="0"/>
        <v>0.30528275481320821</v>
      </c>
      <c r="F7" s="27">
        <v>24710.457999999999</v>
      </c>
      <c r="G7" s="27">
        <v>6979.2539999999999</v>
      </c>
      <c r="H7" s="4">
        <f t="shared" si="1"/>
        <v>0.28244130481110469</v>
      </c>
    </row>
    <row r="8" spans="1:11" ht="20.25" x14ac:dyDescent="0.25">
      <c r="A8" s="33"/>
      <c r="B8" s="3" t="s">
        <v>9</v>
      </c>
      <c r="C8" s="2">
        <v>5878.4470000000001</v>
      </c>
      <c r="D8" s="2">
        <v>1603.7329999999999</v>
      </c>
      <c r="E8" s="4">
        <f t="shared" si="0"/>
        <v>0.27281576239438748</v>
      </c>
      <c r="F8" s="27">
        <v>5522.5619999999999</v>
      </c>
      <c r="G8" s="27">
        <v>1224.4830000000002</v>
      </c>
      <c r="H8" s="4">
        <f t="shared" si="1"/>
        <v>0.22172372170742496</v>
      </c>
    </row>
    <row r="9" spans="1:11" ht="20.25" x14ac:dyDescent="0.25">
      <c r="A9" s="33"/>
      <c r="B9" s="3" t="s">
        <v>10</v>
      </c>
      <c r="C9" s="2">
        <v>1611.04</v>
      </c>
      <c r="D9" s="2">
        <v>530.73699999999997</v>
      </c>
      <c r="E9" s="4">
        <f t="shared" si="0"/>
        <v>0.32943750620717049</v>
      </c>
      <c r="F9" s="27">
        <v>1671.5550000000001</v>
      </c>
      <c r="G9" s="27">
        <v>163.32499999999999</v>
      </c>
      <c r="H9" s="4">
        <f t="shared" si="1"/>
        <v>9.7708421200618581E-2</v>
      </c>
    </row>
    <row r="10" spans="1:11" ht="20.25" x14ac:dyDescent="0.25">
      <c r="A10" s="33"/>
      <c r="B10" s="3" t="s">
        <v>11</v>
      </c>
      <c r="C10" s="2">
        <v>49.9</v>
      </c>
      <c r="D10" s="2">
        <v>1.2999999999999999E-2</v>
      </c>
      <c r="E10" s="4">
        <f t="shared" si="0"/>
        <v>2.6052104208416834E-4</v>
      </c>
      <c r="F10" s="27">
        <v>48</v>
      </c>
      <c r="G10" s="27">
        <v>0.01</v>
      </c>
      <c r="H10" s="4">
        <f t="shared" si="1"/>
        <v>2.0833333333333335E-4</v>
      </c>
    </row>
    <row r="11" spans="1:11" ht="20.25" x14ac:dyDescent="0.25">
      <c r="A11" s="33"/>
      <c r="B11" s="3" t="s">
        <v>12</v>
      </c>
      <c r="C11" s="2">
        <v>23.69</v>
      </c>
      <c r="D11" s="2">
        <v>6.9109999999999987</v>
      </c>
      <c r="E11" s="4">
        <f t="shared" si="0"/>
        <v>0.2917264668636555</v>
      </c>
      <c r="F11" s="27">
        <v>24.56</v>
      </c>
      <c r="G11" s="27">
        <v>0.51300000000000001</v>
      </c>
      <c r="H11" s="4">
        <f t="shared" si="1"/>
        <v>2.0887622149837134E-2</v>
      </c>
    </row>
    <row r="12" spans="1:11" ht="20.25" x14ac:dyDescent="0.25">
      <c r="A12" s="33"/>
      <c r="B12" s="3" t="s">
        <v>13</v>
      </c>
      <c r="C12" s="2">
        <v>15</v>
      </c>
      <c r="D12" s="2"/>
      <c r="E12" s="4">
        <f t="shared" si="0"/>
        <v>0</v>
      </c>
      <c r="F12" s="27">
        <v>15</v>
      </c>
      <c r="G12" s="27"/>
      <c r="H12" s="4">
        <f t="shared" si="1"/>
        <v>0</v>
      </c>
    </row>
    <row r="13" spans="1:11" ht="20.25" x14ac:dyDescent="0.25">
      <c r="A13" s="5" t="s">
        <v>14</v>
      </c>
      <c r="B13" s="3"/>
      <c r="C13" s="6">
        <f>SUM(C6:C12)</f>
        <v>74354.915999999997</v>
      </c>
      <c r="D13" s="28">
        <f>SUM(D6:D12)</f>
        <v>41207.492000000006</v>
      </c>
      <c r="E13" s="7">
        <f t="shared" ref="E13:E23" si="2">D13/C13</f>
        <v>0.55419996708758312</v>
      </c>
      <c r="F13" s="6">
        <f>SUM(F6:F12)</f>
        <v>74267.033999999985</v>
      </c>
      <c r="G13" s="28">
        <f>SUM(G6:G12)</f>
        <v>43290.983</v>
      </c>
      <c r="H13" s="7">
        <f t="shared" si="1"/>
        <v>0.58290981433296518</v>
      </c>
    </row>
    <row r="14" spans="1:11" ht="40.5" customHeight="1" x14ac:dyDescent="0.25">
      <c r="A14" s="33" t="s">
        <v>15</v>
      </c>
      <c r="B14" s="3" t="s">
        <v>8</v>
      </c>
      <c r="C14" s="2">
        <v>4000</v>
      </c>
      <c r="D14" s="2">
        <v>2385.4799999999996</v>
      </c>
      <c r="E14" s="4">
        <f t="shared" si="2"/>
        <v>0.59636999999999984</v>
      </c>
      <c r="F14" s="27">
        <v>3970.0550000000003</v>
      </c>
      <c r="G14" s="27">
        <v>3073.9859999999999</v>
      </c>
      <c r="H14" s="4">
        <f t="shared" si="1"/>
        <v>0.77429305135571158</v>
      </c>
    </row>
    <row r="15" spans="1:11" ht="20.25" x14ac:dyDescent="0.25">
      <c r="A15" s="33"/>
      <c r="B15" s="3" t="s">
        <v>16</v>
      </c>
      <c r="C15" s="2">
        <v>288.09000000000003</v>
      </c>
      <c r="D15" s="2">
        <v>32.664000000000001</v>
      </c>
      <c r="E15" s="4">
        <f t="shared" si="2"/>
        <v>0.11338123503071956</v>
      </c>
      <c r="F15" s="27">
        <v>264.68899999999996</v>
      </c>
      <c r="G15" s="27">
        <v>75.570999999999998</v>
      </c>
      <c r="H15" s="4">
        <f t="shared" si="1"/>
        <v>0.28550865355190436</v>
      </c>
    </row>
    <row r="16" spans="1:11" ht="20.25" x14ac:dyDescent="0.25">
      <c r="A16" s="33"/>
      <c r="B16" s="3" t="s">
        <v>17</v>
      </c>
      <c r="C16" s="2">
        <v>148.99</v>
      </c>
      <c r="D16" s="2">
        <v>14.161</v>
      </c>
      <c r="E16" s="4">
        <f t="shared" si="2"/>
        <v>9.5046647426001732E-2</v>
      </c>
      <c r="F16" s="27">
        <v>145.99599999999998</v>
      </c>
      <c r="G16" s="27">
        <v>49.335999999999999</v>
      </c>
      <c r="H16" s="4">
        <f t="shared" si="1"/>
        <v>0.33792706649497251</v>
      </c>
    </row>
    <row r="17" spans="1:8" ht="43.5" customHeight="1" x14ac:dyDescent="0.25">
      <c r="A17" s="33"/>
      <c r="B17" s="3" t="s">
        <v>49</v>
      </c>
      <c r="C17" s="2">
        <v>79.8</v>
      </c>
      <c r="D17" s="2">
        <v>3.8299999999999996</v>
      </c>
      <c r="E17" s="4">
        <f t="shared" si="2"/>
        <v>4.7994987468671674E-2</v>
      </c>
      <c r="F17" s="27">
        <v>75.960999999999999</v>
      </c>
      <c r="G17" s="27">
        <v>4.7389999999999999</v>
      </c>
      <c r="H17" s="4">
        <f t="shared" si="1"/>
        <v>6.2387277681968376E-2</v>
      </c>
    </row>
    <row r="18" spans="1:8" ht="20.25" x14ac:dyDescent="0.25">
      <c r="A18" s="33"/>
      <c r="B18" s="3" t="s">
        <v>18</v>
      </c>
      <c r="C18" s="2">
        <v>99.79000000000002</v>
      </c>
      <c r="D18" s="2">
        <v>9.2680000000000007</v>
      </c>
      <c r="E18" s="4">
        <f t="shared" si="2"/>
        <v>9.2875037578915715E-2</v>
      </c>
      <c r="F18" s="27">
        <v>93.635999999999996</v>
      </c>
      <c r="G18" s="27">
        <v>19.625</v>
      </c>
      <c r="H18" s="4">
        <f t="shared" si="1"/>
        <v>0.20958819257550515</v>
      </c>
    </row>
    <row r="19" spans="1:8" ht="20.25" x14ac:dyDescent="0.25">
      <c r="A19" s="33"/>
      <c r="B19" s="3" t="s">
        <v>19</v>
      </c>
      <c r="C19" s="2">
        <v>69.790000000000006</v>
      </c>
      <c r="D19" s="2">
        <v>15.947999999999999</v>
      </c>
      <c r="E19" s="4">
        <f t="shared" si="2"/>
        <v>0.22851411376988104</v>
      </c>
      <c r="F19" s="26">
        <v>69.83</v>
      </c>
      <c r="G19" s="27">
        <v>19.366</v>
      </c>
      <c r="H19" s="4">
        <f t="shared" si="1"/>
        <v>0.27733066017471003</v>
      </c>
    </row>
    <row r="20" spans="1:8" ht="31.5" customHeight="1" x14ac:dyDescent="0.25">
      <c r="A20" s="33"/>
      <c r="B20" s="3" t="s">
        <v>20</v>
      </c>
      <c r="C20" s="2">
        <v>19.8</v>
      </c>
      <c r="D20" s="2">
        <v>2.024</v>
      </c>
      <c r="E20" s="4">
        <f t="shared" si="2"/>
        <v>0.10222222222222221</v>
      </c>
      <c r="F20" s="2">
        <v>19.899999999999999</v>
      </c>
      <c r="G20" s="27">
        <v>0.996</v>
      </c>
      <c r="H20" s="4">
        <f t="shared" si="1"/>
        <v>5.005025125628141E-2</v>
      </c>
    </row>
    <row r="21" spans="1:8" ht="20.25" x14ac:dyDescent="0.25">
      <c r="A21" s="33"/>
      <c r="B21" s="3" t="s">
        <v>21</v>
      </c>
      <c r="C21" s="2">
        <v>5</v>
      </c>
      <c r="D21" s="2">
        <v>3.2000000000000001E-2</v>
      </c>
      <c r="E21" s="4">
        <f t="shared" si="2"/>
        <v>6.4000000000000003E-3</v>
      </c>
      <c r="F21" s="2">
        <v>4.95</v>
      </c>
      <c r="G21" s="27"/>
      <c r="H21" s="4">
        <f t="shared" si="1"/>
        <v>0</v>
      </c>
    </row>
    <row r="22" spans="1:8" ht="20.25" x14ac:dyDescent="0.25">
      <c r="A22" s="33"/>
      <c r="B22" s="3" t="s">
        <v>22</v>
      </c>
      <c r="C22" s="2">
        <v>5</v>
      </c>
      <c r="D22" s="2">
        <v>5.4000000000000006E-2</v>
      </c>
      <c r="E22" s="4">
        <f t="shared" si="2"/>
        <v>1.0800000000000001E-2</v>
      </c>
      <c r="F22" s="2">
        <v>4.99</v>
      </c>
      <c r="G22" s="27">
        <v>1.3999999999999999E-2</v>
      </c>
      <c r="H22" s="4">
        <f t="shared" si="1"/>
        <v>2.8056112224448893E-3</v>
      </c>
    </row>
    <row r="23" spans="1:8" ht="20.25" x14ac:dyDescent="0.25">
      <c r="A23" s="33"/>
      <c r="B23" s="3" t="s">
        <v>23</v>
      </c>
      <c r="C23" s="2">
        <v>0.99</v>
      </c>
      <c r="D23" s="2"/>
      <c r="E23" s="4">
        <f t="shared" si="2"/>
        <v>0</v>
      </c>
      <c r="F23" s="2">
        <v>0.75</v>
      </c>
      <c r="G23" s="27"/>
      <c r="H23" s="4">
        <f t="shared" si="1"/>
        <v>0</v>
      </c>
    </row>
    <row r="24" spans="1:8" ht="45" customHeight="1" x14ac:dyDescent="0.25">
      <c r="A24" s="33"/>
      <c r="B24" s="3" t="s">
        <v>24</v>
      </c>
      <c r="C24" s="2">
        <v>99.8</v>
      </c>
      <c r="D24" s="2">
        <v>26.282999999999998</v>
      </c>
      <c r="E24" s="4">
        <f t="shared" ref="E24:E48" si="3">D24/C24</f>
        <v>0.26335671342685368</v>
      </c>
      <c r="F24" s="2">
        <v>99.82</v>
      </c>
      <c r="G24" s="27">
        <v>25.105000000000004</v>
      </c>
      <c r="H24" s="4">
        <f t="shared" ref="H24:H48" si="4">G24/F24</f>
        <v>0.2515027048687638</v>
      </c>
    </row>
    <row r="25" spans="1:8" ht="25.5" customHeight="1" x14ac:dyDescent="0.25">
      <c r="A25" s="5" t="s">
        <v>14</v>
      </c>
      <c r="B25" s="3"/>
      <c r="C25" s="6">
        <f>SUM(C14:C24)</f>
        <v>4817.05</v>
      </c>
      <c r="D25" s="28">
        <f>SUM(D14:D24)</f>
        <v>2489.7439999999997</v>
      </c>
      <c r="E25" s="7">
        <f t="shared" si="3"/>
        <v>0.516860734266823</v>
      </c>
      <c r="F25" s="6">
        <f>SUM(F14:F24)</f>
        <v>4750.5770000000002</v>
      </c>
      <c r="G25" s="28">
        <f>SUM(G14:G24)</f>
        <v>3268.7379999999998</v>
      </c>
      <c r="H25" s="7">
        <f t="shared" si="4"/>
        <v>0.68807178580622941</v>
      </c>
    </row>
    <row r="26" spans="1:8" ht="20.25" customHeight="1" x14ac:dyDescent="0.25">
      <c r="A26" s="33" t="s">
        <v>25</v>
      </c>
      <c r="B26" s="3" t="s">
        <v>16</v>
      </c>
      <c r="C26" s="2">
        <v>1190.7339999999999</v>
      </c>
      <c r="D26" s="2">
        <v>120.107</v>
      </c>
      <c r="E26" s="4">
        <f t="shared" si="3"/>
        <v>0.10086803601811992</v>
      </c>
      <c r="F26" s="27">
        <v>1141.1880000000001</v>
      </c>
      <c r="G26" s="27">
        <v>261.69899999999996</v>
      </c>
      <c r="H26" s="4">
        <f t="shared" si="4"/>
        <v>0.22932154912249333</v>
      </c>
    </row>
    <row r="27" spans="1:8" ht="20.25" x14ac:dyDescent="0.25">
      <c r="A27" s="33"/>
      <c r="B27" s="3" t="s">
        <v>17</v>
      </c>
      <c r="C27" s="2">
        <v>258.012</v>
      </c>
      <c r="D27" s="2">
        <v>43.244999999999997</v>
      </c>
      <c r="E27" s="4">
        <f t="shared" si="3"/>
        <v>0.16760848332635692</v>
      </c>
      <c r="F27" s="27">
        <v>255.27700000000002</v>
      </c>
      <c r="G27" s="27">
        <v>82.46</v>
      </c>
      <c r="H27" s="4">
        <f t="shared" si="4"/>
        <v>0.32302165882551109</v>
      </c>
    </row>
    <row r="28" spans="1:8" ht="47.25" customHeight="1" x14ac:dyDescent="0.25">
      <c r="A28" s="33"/>
      <c r="B28" s="3" t="s">
        <v>49</v>
      </c>
      <c r="C28" s="2">
        <v>348.71299999999997</v>
      </c>
      <c r="D28" s="2">
        <v>10.538</v>
      </c>
      <c r="E28" s="4">
        <f t="shared" si="3"/>
        <v>3.0219693558886537E-2</v>
      </c>
      <c r="F28" s="27">
        <v>298.935</v>
      </c>
      <c r="G28" s="27">
        <v>38.249000000000002</v>
      </c>
      <c r="H28" s="4">
        <f t="shared" si="4"/>
        <v>0.12795089233445398</v>
      </c>
    </row>
    <row r="29" spans="1:8" ht="20.25" x14ac:dyDescent="0.25">
      <c r="A29" s="33"/>
      <c r="B29" s="3" t="s">
        <v>18</v>
      </c>
      <c r="C29" s="2">
        <v>567.88099999999997</v>
      </c>
      <c r="D29" s="2">
        <v>195.483</v>
      </c>
      <c r="E29" s="4">
        <f t="shared" si="3"/>
        <v>0.34423233036498846</v>
      </c>
      <c r="F29" s="27">
        <v>568.08000000000004</v>
      </c>
      <c r="G29" s="27">
        <v>197.59699999999998</v>
      </c>
      <c r="H29" s="4">
        <f t="shared" si="4"/>
        <v>0.34783305168286149</v>
      </c>
    </row>
    <row r="30" spans="1:8" ht="20.25" x14ac:dyDescent="0.25">
      <c r="A30" s="33"/>
      <c r="B30" s="3" t="s">
        <v>19</v>
      </c>
      <c r="C30" s="2">
        <v>199.59</v>
      </c>
      <c r="D30" s="2">
        <v>65.548000000000002</v>
      </c>
      <c r="E30" s="4">
        <f t="shared" si="3"/>
        <v>0.3284132471566712</v>
      </c>
      <c r="F30" s="2">
        <v>199.78</v>
      </c>
      <c r="G30" s="27">
        <v>121.30900000000003</v>
      </c>
      <c r="H30" s="4">
        <f t="shared" si="4"/>
        <v>0.60721293422765055</v>
      </c>
    </row>
    <row r="31" spans="1:8" ht="48.75" customHeight="1" x14ac:dyDescent="0.25">
      <c r="A31" s="33"/>
      <c r="B31" s="3" t="s">
        <v>26</v>
      </c>
      <c r="C31" s="2">
        <v>299.89999999999998</v>
      </c>
      <c r="D31" s="2">
        <v>162.95400000000001</v>
      </c>
      <c r="E31" s="4">
        <f t="shared" si="3"/>
        <v>0.54336112037345785</v>
      </c>
      <c r="F31" s="2">
        <v>399.99</v>
      </c>
      <c r="G31" s="27">
        <v>338.99099999999999</v>
      </c>
      <c r="H31" s="4">
        <f t="shared" si="4"/>
        <v>0.8474986874671866</v>
      </c>
    </row>
    <row r="32" spans="1:8" ht="20.25" x14ac:dyDescent="0.25">
      <c r="A32" s="33"/>
      <c r="B32" s="3" t="s">
        <v>27</v>
      </c>
      <c r="C32" s="2">
        <v>99.5</v>
      </c>
      <c r="D32" s="2">
        <v>11.401999999999999</v>
      </c>
      <c r="E32" s="4">
        <f t="shared" si="3"/>
        <v>0.1145929648241206</v>
      </c>
      <c r="F32" s="2">
        <v>99.6</v>
      </c>
      <c r="G32" s="27">
        <v>0.41200000000000003</v>
      </c>
      <c r="H32" s="4">
        <f t="shared" si="4"/>
        <v>4.1365461847389564E-3</v>
      </c>
    </row>
    <row r="33" spans="1:19" ht="20.25" x14ac:dyDescent="0.25">
      <c r="A33" s="33"/>
      <c r="B33" s="3" t="s">
        <v>20</v>
      </c>
      <c r="C33" s="2">
        <v>1.8</v>
      </c>
      <c r="D33" s="2">
        <v>2.8000000000000001E-2</v>
      </c>
      <c r="E33" s="4">
        <f t="shared" si="3"/>
        <v>1.5555555555555555E-2</v>
      </c>
      <c r="F33" s="2">
        <v>1.9</v>
      </c>
      <c r="G33" s="27">
        <v>1.0999999999999999E-2</v>
      </c>
      <c r="H33" s="4">
        <f t="shared" si="4"/>
        <v>5.7894736842105266E-3</v>
      </c>
    </row>
    <row r="34" spans="1:19" ht="20.25" x14ac:dyDescent="0.25">
      <c r="A34" s="33"/>
      <c r="B34" s="3" t="s">
        <v>21</v>
      </c>
      <c r="C34" s="2">
        <v>49.7</v>
      </c>
      <c r="D34" s="2">
        <v>0.33500000000000002</v>
      </c>
      <c r="E34" s="4">
        <f t="shared" si="3"/>
        <v>6.7404426559356141E-3</v>
      </c>
      <c r="F34" s="2">
        <v>49.07</v>
      </c>
      <c r="G34" s="27">
        <v>0.49400000000000005</v>
      </c>
      <c r="H34" s="4">
        <f t="shared" si="4"/>
        <v>1.006725086610964E-2</v>
      </c>
    </row>
    <row r="35" spans="1:19" ht="20.25" x14ac:dyDescent="0.25">
      <c r="A35" s="33"/>
      <c r="B35" s="3" t="s">
        <v>22</v>
      </c>
      <c r="C35" s="2">
        <v>29.69</v>
      </c>
      <c r="D35" s="2">
        <v>2.1800000000000002</v>
      </c>
      <c r="E35" s="4">
        <f t="shared" si="3"/>
        <v>7.3425395756146858E-2</v>
      </c>
      <c r="F35" s="2">
        <v>29.78</v>
      </c>
      <c r="G35" s="27">
        <v>3.7279999999999998</v>
      </c>
      <c r="H35" s="4">
        <f t="shared" si="4"/>
        <v>0.12518468770987237</v>
      </c>
    </row>
    <row r="36" spans="1:19" ht="20.25" x14ac:dyDescent="0.25">
      <c r="A36" s="33"/>
      <c r="B36" s="3" t="s">
        <v>23</v>
      </c>
      <c r="C36" s="2">
        <v>119.69</v>
      </c>
      <c r="D36" s="2">
        <v>9.1999999999999998E-2</v>
      </c>
      <c r="E36" s="4">
        <f t="shared" si="3"/>
        <v>7.6865235190909853E-4</v>
      </c>
      <c r="F36" s="2">
        <v>119.73</v>
      </c>
      <c r="G36" s="27">
        <v>1.2669999999999999</v>
      </c>
      <c r="H36" s="4">
        <f t="shared" si="4"/>
        <v>1.0582143155433056E-2</v>
      </c>
    </row>
    <row r="37" spans="1:19" ht="42.75" customHeight="1" x14ac:dyDescent="0.25">
      <c r="A37" s="33"/>
      <c r="B37" s="3" t="s">
        <v>24</v>
      </c>
      <c r="C37" s="2">
        <v>299.7</v>
      </c>
      <c r="D37" s="2">
        <v>47.578999999999994</v>
      </c>
      <c r="E37" s="4">
        <f t="shared" si="3"/>
        <v>0.1587554220887554</v>
      </c>
      <c r="F37" s="2">
        <v>299.72000000000003</v>
      </c>
      <c r="G37" s="27">
        <v>91.915999999999983</v>
      </c>
      <c r="H37" s="4">
        <f t="shared" si="4"/>
        <v>0.30667289470172154</v>
      </c>
    </row>
    <row r="38" spans="1:19" ht="45.75" customHeight="1" x14ac:dyDescent="0.25">
      <c r="A38" s="33"/>
      <c r="B38" s="3" t="s">
        <v>28</v>
      </c>
      <c r="C38" s="2">
        <v>1.8</v>
      </c>
      <c r="D38" s="2">
        <v>3.4000000000000002E-2</v>
      </c>
      <c r="E38" s="4">
        <f t="shared" si="3"/>
        <v>1.8888888888888889E-2</v>
      </c>
      <c r="F38" s="2">
        <v>1.25</v>
      </c>
      <c r="G38" s="27">
        <v>0.28299999999999997</v>
      </c>
      <c r="H38" s="4">
        <f t="shared" si="4"/>
        <v>0.22639999999999999</v>
      </c>
    </row>
    <row r="39" spans="1:19" ht="45.75" customHeight="1" x14ac:dyDescent="0.25">
      <c r="A39" s="33"/>
      <c r="B39" s="3" t="s">
        <v>29</v>
      </c>
      <c r="C39" s="2">
        <v>59.97</v>
      </c>
      <c r="D39" s="2">
        <v>5.6120000000000001</v>
      </c>
      <c r="E39" s="4">
        <f t="shared" si="3"/>
        <v>9.3580123395030856E-2</v>
      </c>
      <c r="F39" s="2">
        <v>60</v>
      </c>
      <c r="G39" s="27">
        <v>51.707999999999998</v>
      </c>
      <c r="H39" s="4">
        <f t="shared" si="4"/>
        <v>0.86180000000000001</v>
      </c>
    </row>
    <row r="40" spans="1:19" ht="20.25" x14ac:dyDescent="0.25">
      <c r="A40" s="33"/>
      <c r="B40" s="3" t="s">
        <v>30</v>
      </c>
      <c r="C40" s="2">
        <v>49.99</v>
      </c>
      <c r="D40" s="2">
        <v>2.8960000000000004</v>
      </c>
      <c r="E40" s="4">
        <f t="shared" si="3"/>
        <v>5.7931586317263459E-2</v>
      </c>
      <c r="F40" s="2">
        <v>50</v>
      </c>
      <c r="G40" s="27">
        <v>12.550999999999998</v>
      </c>
      <c r="H40" s="4">
        <f t="shared" si="4"/>
        <v>0.25101999999999997</v>
      </c>
    </row>
    <row r="41" spans="1:19" ht="20.25" x14ac:dyDescent="0.25">
      <c r="A41" s="5" t="s">
        <v>14</v>
      </c>
      <c r="B41" s="3"/>
      <c r="C41" s="6">
        <f>SUM(C26:C40)</f>
        <v>3576.6699999999996</v>
      </c>
      <c r="D41" s="28">
        <f>SUM(D26:D40)</f>
        <v>668.0329999999999</v>
      </c>
      <c r="E41" s="7">
        <f t="shared" si="3"/>
        <v>0.18677512882094238</v>
      </c>
      <c r="F41" s="6">
        <f>SUM(F26:F40)</f>
        <v>3574.3</v>
      </c>
      <c r="G41" s="28">
        <f>SUM(G26:G40)</f>
        <v>1202.6749999999997</v>
      </c>
      <c r="H41" s="7">
        <f t="shared" si="4"/>
        <v>0.33647847130906744</v>
      </c>
    </row>
    <row r="42" spans="1:19" ht="40.5" customHeight="1" x14ac:dyDescent="0.25">
      <c r="A42" s="33" t="s">
        <v>31</v>
      </c>
      <c r="B42" s="8" t="s">
        <v>28</v>
      </c>
      <c r="C42" s="2">
        <v>1.35</v>
      </c>
      <c r="D42" s="2">
        <v>0.16200000000000001</v>
      </c>
      <c r="E42" s="4">
        <f t="shared" si="3"/>
        <v>0.12</v>
      </c>
      <c r="F42" s="2">
        <v>1.35</v>
      </c>
      <c r="G42" s="2">
        <v>0.214</v>
      </c>
      <c r="H42" s="4">
        <v>0</v>
      </c>
    </row>
    <row r="43" spans="1:19" ht="20.25" x14ac:dyDescent="0.25">
      <c r="A43" s="33"/>
      <c r="B43" s="8" t="s">
        <v>32</v>
      </c>
      <c r="C43" s="2">
        <v>10.5</v>
      </c>
      <c r="D43" s="2">
        <v>0</v>
      </c>
      <c r="E43" s="4">
        <f t="shared" si="3"/>
        <v>0</v>
      </c>
      <c r="F43" s="2">
        <v>10.5</v>
      </c>
      <c r="G43" s="29">
        <v>0</v>
      </c>
      <c r="H43" s="4">
        <v>0</v>
      </c>
    </row>
    <row r="44" spans="1:19" ht="20.25" x14ac:dyDescent="0.25">
      <c r="A44" s="33"/>
      <c r="B44" s="8" t="s">
        <v>18</v>
      </c>
      <c r="C44" s="2">
        <v>4</v>
      </c>
      <c r="D44" s="2">
        <v>0</v>
      </c>
      <c r="E44" s="4">
        <f t="shared" si="3"/>
        <v>0</v>
      </c>
      <c r="F44" s="2">
        <v>4</v>
      </c>
      <c r="G44" s="27">
        <v>0</v>
      </c>
      <c r="H44" s="4">
        <v>0</v>
      </c>
    </row>
    <row r="45" spans="1:19" ht="20.25" x14ac:dyDescent="0.25">
      <c r="A45" s="33"/>
      <c r="B45" s="8" t="s">
        <v>19</v>
      </c>
      <c r="C45" s="2">
        <v>5</v>
      </c>
      <c r="D45" s="2">
        <v>0</v>
      </c>
      <c r="E45" s="4">
        <f t="shared" si="3"/>
        <v>0</v>
      </c>
      <c r="F45" s="2">
        <v>5</v>
      </c>
      <c r="G45" s="27">
        <v>0</v>
      </c>
      <c r="H45" s="4">
        <v>0</v>
      </c>
    </row>
    <row r="46" spans="1:19" ht="20.25" x14ac:dyDescent="0.25">
      <c r="A46" s="33"/>
      <c r="B46" s="8" t="s">
        <v>33</v>
      </c>
      <c r="C46" s="2">
        <v>2.5</v>
      </c>
      <c r="D46" s="2">
        <v>0.27100000000000002</v>
      </c>
      <c r="E46" s="4">
        <f t="shared" si="3"/>
        <v>0.10840000000000001</v>
      </c>
      <c r="F46" s="2">
        <v>2.5</v>
      </c>
      <c r="G46" s="27">
        <v>0</v>
      </c>
      <c r="H46" s="4">
        <v>0</v>
      </c>
      <c r="N46" s="9"/>
      <c r="O46" s="34"/>
      <c r="P46" s="34"/>
      <c r="Q46" s="35"/>
      <c r="R46" s="35"/>
      <c r="S46" s="9"/>
    </row>
    <row r="47" spans="1:19" ht="20.25" x14ac:dyDescent="0.25">
      <c r="A47" s="5" t="s">
        <v>14</v>
      </c>
      <c r="B47" s="8"/>
      <c r="C47" s="6">
        <f>SUM(C42:C46)</f>
        <v>23.35</v>
      </c>
      <c r="D47" s="28">
        <f>SUM(D42:D46)</f>
        <v>0.43300000000000005</v>
      </c>
      <c r="E47" s="7">
        <f t="shared" si="3"/>
        <v>1.8543897216274093E-2</v>
      </c>
      <c r="F47" s="6">
        <f>SUM(F42:F46)</f>
        <v>23.35</v>
      </c>
      <c r="G47" s="25">
        <f>SUM(G42:G46)</f>
        <v>0.214</v>
      </c>
      <c r="H47" s="7">
        <v>0</v>
      </c>
      <c r="N47" s="9"/>
      <c r="O47" s="10"/>
      <c r="P47" s="10"/>
      <c r="Q47" s="11"/>
      <c r="R47" s="11"/>
      <c r="S47" s="9"/>
    </row>
    <row r="48" spans="1:19" ht="49.5" customHeight="1" x14ac:dyDescent="0.25">
      <c r="A48" s="1" t="s">
        <v>14</v>
      </c>
      <c r="B48" s="1"/>
      <c r="C48" s="6">
        <f>SUM(C13,C25,C41,C47)</f>
        <v>82771.986000000004</v>
      </c>
      <c r="D48" s="6">
        <f>SUM(D13,D25,D41,D47)</f>
        <v>44365.702000000005</v>
      </c>
      <c r="E48" s="7">
        <f t="shared" si="3"/>
        <v>0.5359990033342924</v>
      </c>
      <c r="F48" s="6">
        <f>SUM(F13,F25,F41,F47)</f>
        <v>82615.260999999999</v>
      </c>
      <c r="G48" s="6">
        <f>SUM(G13,G25,G41,G47)</f>
        <v>47762.61</v>
      </c>
      <c r="H48" s="7">
        <f t="shared" si="4"/>
        <v>0.57813301588431709</v>
      </c>
      <c r="N48" s="2"/>
    </row>
    <row r="49" spans="1:23" ht="33" customHeight="1" x14ac:dyDescent="0.35">
      <c r="A49" s="36" t="s">
        <v>56</v>
      </c>
      <c r="B49" s="36"/>
      <c r="C49" s="22"/>
      <c r="D49" s="22"/>
      <c r="E49" s="20"/>
      <c r="F49" s="20"/>
      <c r="G49" s="20"/>
      <c r="H49" s="20"/>
    </row>
    <row r="50" spans="1:23" ht="48" customHeight="1" x14ac:dyDescent="0.25">
      <c r="A50" s="37" t="s">
        <v>54</v>
      </c>
      <c r="B50" s="37"/>
      <c r="C50" s="13" t="s">
        <v>34</v>
      </c>
      <c r="D50" s="13" t="s">
        <v>35</v>
      </c>
      <c r="E50" s="21"/>
      <c r="F50" s="21"/>
      <c r="G50" s="21"/>
      <c r="H50" s="21"/>
    </row>
    <row r="51" spans="1:23" ht="43.5" customHeight="1" x14ac:dyDescent="0.25">
      <c r="A51" s="14" t="s">
        <v>36</v>
      </c>
      <c r="B51" s="15">
        <v>131</v>
      </c>
      <c r="C51" s="18">
        <v>131</v>
      </c>
      <c r="D51" s="15">
        <v>0</v>
      </c>
      <c r="E51" s="23" t="s">
        <v>52</v>
      </c>
      <c r="F51" s="23"/>
      <c r="G51" s="23"/>
      <c r="H51" s="24"/>
      <c r="I51" s="9"/>
      <c r="J51" s="9"/>
      <c r="K51" s="9"/>
    </row>
    <row r="52" spans="1:23" ht="43.5" customHeight="1" x14ac:dyDescent="0.25">
      <c r="A52" s="14" t="s">
        <v>37</v>
      </c>
      <c r="B52" s="15">
        <v>183</v>
      </c>
      <c r="C52" s="15">
        <v>121</v>
      </c>
      <c r="D52" s="15" t="s">
        <v>51</v>
      </c>
      <c r="E52" s="23" t="s">
        <v>46</v>
      </c>
      <c r="F52" s="23"/>
      <c r="G52" s="23"/>
      <c r="H52" s="23"/>
    </row>
    <row r="53" spans="1:23" ht="48.75" customHeight="1" x14ac:dyDescent="0.25">
      <c r="A53" s="14" t="s">
        <v>38</v>
      </c>
      <c r="B53" s="15">
        <v>90</v>
      </c>
      <c r="C53" s="15">
        <v>90</v>
      </c>
      <c r="D53" s="15" t="s">
        <v>47</v>
      </c>
      <c r="E53" s="23" t="s">
        <v>55</v>
      </c>
      <c r="F53" s="23"/>
      <c r="G53" s="23"/>
      <c r="H53" s="23"/>
    </row>
    <row r="54" spans="1:23" ht="35.25" customHeight="1" x14ac:dyDescent="0.35">
      <c r="A54" s="14" t="s">
        <v>39</v>
      </c>
      <c r="B54" s="15">
        <v>2</v>
      </c>
      <c r="C54" s="15">
        <v>2</v>
      </c>
      <c r="D54" s="15" t="s">
        <v>47</v>
      </c>
      <c r="E54" s="38" t="s">
        <v>50</v>
      </c>
      <c r="F54" s="38"/>
      <c r="G54" s="38"/>
      <c r="H54" s="38"/>
      <c r="P54" s="39"/>
      <c r="Q54" s="39"/>
      <c r="R54" s="39"/>
      <c r="S54" s="39"/>
      <c r="T54" s="39"/>
      <c r="U54" s="39"/>
      <c r="V54" s="39"/>
      <c r="W54" s="39"/>
    </row>
    <row r="55" spans="1:23" ht="47.25" customHeight="1" x14ac:dyDescent="0.25">
      <c r="A55" s="14" t="s">
        <v>40</v>
      </c>
      <c r="B55" s="15">
        <v>14</v>
      </c>
      <c r="C55" s="15">
        <v>8</v>
      </c>
      <c r="D55" s="15">
        <v>6</v>
      </c>
      <c r="E55" s="40"/>
      <c r="F55" s="40"/>
      <c r="G55" s="40"/>
      <c r="H55" s="40"/>
    </row>
    <row r="56" spans="1:23" ht="58.5" customHeight="1" x14ac:dyDescent="0.3">
      <c r="A56" s="19" t="s">
        <v>41</v>
      </c>
      <c r="B56" s="16"/>
      <c r="C56" s="15"/>
      <c r="D56" s="17"/>
      <c r="E56" s="41"/>
      <c r="F56" s="42"/>
      <c r="G56" s="42"/>
      <c r="H56" s="42"/>
    </row>
    <row r="313" spans="7:7" ht="20.25" x14ac:dyDescent="0.3">
      <c r="G313" s="30" t="s">
        <v>48</v>
      </c>
    </row>
  </sheetData>
  <mergeCells count="19">
    <mergeCell ref="E55:H55"/>
    <mergeCell ref="E56:H56"/>
    <mergeCell ref="Q46:R46"/>
    <mergeCell ref="A49:B49"/>
    <mergeCell ref="A50:B50"/>
    <mergeCell ref="E54:H54"/>
    <mergeCell ref="P54:W54"/>
    <mergeCell ref="A6:A12"/>
    <mergeCell ref="A14:A24"/>
    <mergeCell ref="A26:A40"/>
    <mergeCell ref="A42:A46"/>
    <mergeCell ref="O46:P46"/>
    <mergeCell ref="A1:H1"/>
    <mergeCell ref="I1:K4"/>
    <mergeCell ref="A2:H2"/>
    <mergeCell ref="A4:A5"/>
    <mergeCell ref="B4:B5"/>
    <mergeCell ref="C4:E4"/>
    <mergeCell ref="F4:H4"/>
  </mergeCells>
  <printOptions verticalCentered="1"/>
  <pageMargins left="0.70866141732283472" right="0.31496062992125984" top="0.35433070866141736" bottom="0.35433070866141736" header="0.51181102362204722" footer="0.51181102362204722"/>
  <pageSetup paperSize="9" scale="50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5:N9"/>
  <sheetViews>
    <sheetView view="pageBreakPreview" zoomScale="59" zoomScaleNormal="100" zoomScalePageLayoutView="59" workbookViewId="0">
      <selection activeCell="C13" sqref="C13"/>
    </sheetView>
  </sheetViews>
  <sheetFormatPr defaultRowHeight="15" x14ac:dyDescent="0.25"/>
  <cols>
    <col min="1" max="1025" width="8.7109375" customWidth="1"/>
  </cols>
  <sheetData>
    <row r="5" spans="2:14" x14ac:dyDescent="0.25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14" x14ac:dyDescent="0.25">
      <c r="C6" t="s">
        <v>42</v>
      </c>
    </row>
    <row r="7" spans="2:14" x14ac:dyDescent="0.25">
      <c r="B7" t="s">
        <v>43</v>
      </c>
    </row>
    <row r="8" spans="2:14" x14ac:dyDescent="0.25">
      <c r="B8" t="s">
        <v>44</v>
      </c>
    </row>
    <row r="9" spans="2:14" x14ac:dyDescent="0.25">
      <c r="B9" t="s">
        <v>45</v>
      </c>
      <c r="I9" s="12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view="pageBreakPreview" zoomScale="59" zoomScaleNormal="100" zoomScalePageLayoutView="59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oskana</cp:lastModifiedBy>
  <cp:revision>9</cp:revision>
  <cp:lastPrinted>2019-06-04T07:16:19Z</cp:lastPrinted>
  <dcterms:created xsi:type="dcterms:W3CDTF">2014-12-05T10:55:26Z</dcterms:created>
  <dcterms:modified xsi:type="dcterms:W3CDTF">2019-06-04T07:17:13Z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