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254\OTDELVidachi\ДОКУМЕНТЫ\СВЕРКА\Сверка 2019\июль\"/>
    </mc:Choice>
  </mc:AlternateContent>
  <bookViews>
    <workbookView xWindow="0" yWindow="0" windowWidth="11745" windowHeight="7005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Лист1!$A$1:$H$58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E45" i="1" l="1"/>
  <c r="H46" i="1"/>
  <c r="H45" i="1"/>
  <c r="H43" i="1" l="1"/>
  <c r="H44" i="1"/>
  <c r="H47" i="1"/>
  <c r="H48" i="1"/>
  <c r="H42" i="1"/>
  <c r="C25" i="1" l="1"/>
  <c r="D25" i="1"/>
  <c r="G41" i="1" l="1"/>
  <c r="F41" i="1"/>
  <c r="C49" i="1" l="1"/>
  <c r="D49" i="1"/>
  <c r="F49" i="1"/>
  <c r="G49" i="1"/>
  <c r="H49" i="1" l="1"/>
  <c r="E49" i="1"/>
  <c r="D13" i="1"/>
  <c r="D41" i="1"/>
  <c r="D50" i="1" l="1"/>
  <c r="C41" i="1"/>
  <c r="F25" i="1" l="1"/>
  <c r="H23" i="1"/>
  <c r="E12" i="1" l="1"/>
  <c r="E23" i="1" l="1"/>
  <c r="E48" i="1" l="1"/>
  <c r="E47" i="1"/>
  <c r="E44" i="1"/>
  <c r="E43" i="1"/>
  <c r="E42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H24" i="1"/>
  <c r="E24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1" i="1"/>
  <c r="C50" i="1"/>
  <c r="E13" i="1"/>
  <c r="E25" i="1"/>
  <c r="H41" i="1"/>
  <c r="H25" i="1"/>
  <c r="H13" i="1"/>
  <c r="E50" i="1" l="1"/>
</calcChain>
</file>

<file path=xl/sharedStrings.xml><?xml version="1.0" encoding="utf-8"?>
<sst xmlns="http://schemas.openxmlformats.org/spreadsheetml/2006/main" count="81" uniqueCount="58">
  <si>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</si>
  <si>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</si>
  <si>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</si>
  <si>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</si>
  <si>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</si>
  <si>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</si>
  <si>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</si>
  <si>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</si>
  <si>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</si>
  <si>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</si>
  <si>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</si>
  <si>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</si>
  <si>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</si>
  <si>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</si>
  <si>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</si>
  <si>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</si>
  <si>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</si>
  <si>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</si>
  <si>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</si>
  <si>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</si>
  <si>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</si>
  <si>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</si>
  <si>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</si>
  <si>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</si>
  <si>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</si>
  <si>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</si>
  <si>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</si>
  <si>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</si>
  <si>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</si>
  <si>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</si>
  <si>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</si>
  <si>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</si>
  <si>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</si>
  <si>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</si>
  <si>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</si>
  <si>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</si>
  <si>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</si>
  <si>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</si>
  <si>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</si>
  <si>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</si>
  <si>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</si>
  <si>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</si>
  <si>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</si>
  <si>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</si>
  <si>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-</t>
  </si>
  <si>
    <t xml:space="preserve">238612, Калининградская обл., Славский район, п.аповедное, </t>
  </si>
  <si>
    <t xml:space="preserve">чехонь </t>
  </si>
  <si>
    <t>0/62</t>
  </si>
  <si>
    <t>линь</t>
  </si>
  <si>
    <t>26 подрайон Балтийского моря 
(38 пользователя ВБР)</t>
  </si>
  <si>
    <t>Калининградский (Вислинский) залив 
(36 пользователя ВБР)</t>
  </si>
  <si>
    <t>Куршский залив 
(54 пользователя ВБР)</t>
  </si>
  <si>
    <t>* Заключено договоров пользования ВБР — 521</t>
  </si>
  <si>
    <t>Выдано разрешений на добычу ВБР — 431</t>
  </si>
  <si>
    <t>*Аннулировано разрешений —8</t>
  </si>
  <si>
    <t>по состоянию на 31.07.2018 и 31.07.2019  (в сравнении)</t>
  </si>
  <si>
    <t>По состоянию на 31.07.2019 г.</t>
  </si>
  <si>
    <t>* Внесено изменений в разрешения —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</si>
</sst>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2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5"/>
  <sheetViews>
    <sheetView tabSelected="1" view="pageBreakPreview" topLeftCell="A40" zoomScale="59" zoomScaleNormal="70" zoomScalePageLayoutView="59" workbookViewId="0">
      <selection activeCell="H52" sqref="H52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1"/>
      <c r="K1" s="31"/>
    </row>
    <row r="2" spans="1:11" ht="25.5" customHeight="1" x14ac:dyDescent="0.25">
      <c r="A2" s="30" t="s">
        <v>55</v>
      </c>
      <c r="B2" s="30"/>
      <c r="C2" s="30"/>
      <c r="D2" s="30"/>
      <c r="E2" s="30"/>
      <c r="F2" s="30"/>
      <c r="G2" s="30"/>
      <c r="H2" s="30"/>
      <c r="I2" s="31"/>
      <c r="J2" s="31"/>
      <c r="K2" s="31"/>
    </row>
    <row r="3" spans="1:11" ht="7.5" customHeight="1" x14ac:dyDescent="0.25">
      <c r="I3" s="31"/>
      <c r="J3" s="31"/>
      <c r="K3" s="31"/>
    </row>
    <row r="4" spans="1:11" ht="20.25" customHeight="1" x14ac:dyDescent="0.25">
      <c r="A4" s="32" t="s">
        <v>1</v>
      </c>
      <c r="B4" s="32" t="s">
        <v>2</v>
      </c>
      <c r="C4" s="32">
        <v>2018</v>
      </c>
      <c r="D4" s="32"/>
      <c r="E4" s="32"/>
      <c r="F4" s="32">
        <v>2019</v>
      </c>
      <c r="G4" s="32"/>
      <c r="H4" s="32"/>
      <c r="I4" s="31"/>
      <c r="J4" s="31"/>
      <c r="K4" s="31"/>
    </row>
    <row r="5" spans="1:11" ht="20.25" x14ac:dyDescent="0.25">
      <c r="A5" s="32"/>
      <c r="B5" s="32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2" t="s">
        <v>49</v>
      </c>
      <c r="B6" s="3" t="s">
        <v>6</v>
      </c>
      <c r="C6" s="2">
        <v>42552.3</v>
      </c>
      <c r="D6" s="27">
        <v>31765.179</v>
      </c>
      <c r="E6" s="4">
        <f t="shared" ref="E6:E12" si="0">D6/C6</f>
        <v>0.74649734561939063</v>
      </c>
      <c r="F6" s="27">
        <v>42274.898999999998</v>
      </c>
      <c r="G6" s="27">
        <v>35087.903999999995</v>
      </c>
      <c r="H6" s="4">
        <f t="shared" ref="H6:H23" si="1">G6/F6</f>
        <v>0.82999379844763199</v>
      </c>
    </row>
    <row r="7" spans="1:11" ht="40.5" x14ac:dyDescent="0.25">
      <c r="A7" s="32"/>
      <c r="B7" s="3" t="s">
        <v>7</v>
      </c>
      <c r="C7" s="2">
        <v>24224.539000000001</v>
      </c>
      <c r="D7" s="27">
        <v>9202.1249999999982</v>
      </c>
      <c r="E7" s="4">
        <f t="shared" si="0"/>
        <v>0.37986790997343634</v>
      </c>
      <c r="F7" s="27">
        <v>24710.457999999999</v>
      </c>
      <c r="G7" s="27">
        <v>8466.6170000000002</v>
      </c>
      <c r="H7" s="4">
        <f t="shared" si="1"/>
        <v>0.34263294512792924</v>
      </c>
    </row>
    <row r="8" spans="1:11" ht="20.25" x14ac:dyDescent="0.25">
      <c r="A8" s="32"/>
      <c r="B8" s="3" t="s">
        <v>8</v>
      </c>
      <c r="C8" s="2">
        <v>5878.4470000000001</v>
      </c>
      <c r="D8" s="27">
        <v>1760.6010000000003</v>
      </c>
      <c r="E8" s="4">
        <f t="shared" si="0"/>
        <v>0.29950104168669045</v>
      </c>
      <c r="F8" s="27">
        <v>5522.5619999999999</v>
      </c>
      <c r="G8" s="27">
        <v>1497.951</v>
      </c>
      <c r="H8" s="4">
        <f t="shared" si="1"/>
        <v>0.2712420430952156</v>
      </c>
    </row>
    <row r="9" spans="1:11" ht="20.25" x14ac:dyDescent="0.25">
      <c r="A9" s="32"/>
      <c r="B9" s="3" t="s">
        <v>9</v>
      </c>
      <c r="C9" s="2">
        <v>1611.04</v>
      </c>
      <c r="D9" s="27">
        <v>534.20399999999995</v>
      </c>
      <c r="E9" s="4">
        <f t="shared" si="0"/>
        <v>0.33158953222762932</v>
      </c>
      <c r="F9" s="27">
        <v>1671.5550000000001</v>
      </c>
      <c r="G9" s="27">
        <v>179.26499999999996</v>
      </c>
      <c r="H9" s="4">
        <f t="shared" si="1"/>
        <v>0.1072444520222188</v>
      </c>
    </row>
    <row r="10" spans="1:11" ht="20.25" x14ac:dyDescent="0.25">
      <c r="A10" s="32"/>
      <c r="B10" s="3" t="s">
        <v>10</v>
      </c>
      <c r="C10" s="2">
        <v>49.9</v>
      </c>
      <c r="D10" s="27">
        <v>2.5000000000000001E-2</v>
      </c>
      <c r="E10" s="4">
        <f t="shared" si="0"/>
        <v>5.010020040080161E-4</v>
      </c>
      <c r="F10" s="27">
        <v>48</v>
      </c>
      <c r="G10" s="27">
        <v>0.01</v>
      </c>
      <c r="H10" s="4">
        <f t="shared" si="1"/>
        <v>2.0833333333333335E-4</v>
      </c>
    </row>
    <row r="11" spans="1:11" ht="20.25" x14ac:dyDescent="0.25">
      <c r="A11" s="32"/>
      <c r="B11" s="3" t="s">
        <v>11</v>
      </c>
      <c r="C11" s="2">
        <v>23.69</v>
      </c>
      <c r="D11" s="27">
        <v>6.9499999999999984</v>
      </c>
      <c r="E11" s="4">
        <f t="shared" si="0"/>
        <v>0.29337273111017298</v>
      </c>
      <c r="F11" s="27">
        <v>24.56</v>
      </c>
      <c r="G11" s="27">
        <v>0.51300000000000001</v>
      </c>
      <c r="H11" s="4">
        <f t="shared" si="1"/>
        <v>2.0887622149837134E-2</v>
      </c>
    </row>
    <row r="12" spans="1:11" ht="20.25" x14ac:dyDescent="0.25">
      <c r="A12" s="32"/>
      <c r="B12" s="3" t="s">
        <v>12</v>
      </c>
      <c r="C12" s="2">
        <v>15</v>
      </c>
      <c r="D12" s="2"/>
      <c r="E12" s="4">
        <f t="shared" si="0"/>
        <v>0</v>
      </c>
      <c r="F12" s="27">
        <v>15</v>
      </c>
      <c r="G12" s="27"/>
      <c r="H12" s="4">
        <f t="shared" si="1"/>
        <v>0</v>
      </c>
    </row>
    <row r="13" spans="1:11" ht="20.25" x14ac:dyDescent="0.25">
      <c r="A13" s="5" t="s">
        <v>13</v>
      </c>
      <c r="B13" s="3"/>
      <c r="C13" s="6">
        <f>SUM(C6:C12)</f>
        <v>74354.915999999997</v>
      </c>
      <c r="D13" s="28">
        <f>SUM(D6:D12)</f>
        <v>43269.083999999995</v>
      </c>
      <c r="E13" s="7">
        <f t="shared" ref="E13:E23" si="2">D13/C13</f>
        <v>0.58192633826659146</v>
      </c>
      <c r="F13" s="6">
        <f>SUM(F6:F12)</f>
        <v>74267.033999999985</v>
      </c>
      <c r="G13" s="28">
        <f>SUM(G6:G12)</f>
        <v>45232.259999999995</v>
      </c>
      <c r="H13" s="7">
        <f t="shared" si="1"/>
        <v>0.60904896242389328</v>
      </c>
    </row>
    <row r="14" spans="1:11" ht="40.5" customHeight="1" x14ac:dyDescent="0.25">
      <c r="A14" s="32" t="s">
        <v>50</v>
      </c>
      <c r="B14" s="3" t="s">
        <v>7</v>
      </c>
      <c r="C14" s="2">
        <v>4000</v>
      </c>
      <c r="D14" s="27">
        <v>2390.3999999999996</v>
      </c>
      <c r="E14" s="4">
        <f t="shared" si="2"/>
        <v>0.59759999999999991</v>
      </c>
      <c r="F14" s="27">
        <v>3970.0550000000003</v>
      </c>
      <c r="G14" s="27">
        <v>3073.9859999999999</v>
      </c>
      <c r="H14" s="4">
        <f t="shared" si="1"/>
        <v>0.77429305135571158</v>
      </c>
    </row>
    <row r="15" spans="1:11" ht="20.25" x14ac:dyDescent="0.25">
      <c r="A15" s="32"/>
      <c r="B15" s="3" t="s">
        <v>14</v>
      </c>
      <c r="C15" s="2">
        <v>288.09000000000003</v>
      </c>
      <c r="D15" s="27">
        <v>33.132000000000005</v>
      </c>
      <c r="E15" s="4">
        <f t="shared" si="2"/>
        <v>0.11500572737686141</v>
      </c>
      <c r="F15" s="27">
        <v>264.68899999999996</v>
      </c>
      <c r="G15" s="27">
        <v>75.861999999999995</v>
      </c>
      <c r="H15" s="4">
        <f t="shared" si="1"/>
        <v>0.28660805700274666</v>
      </c>
    </row>
    <row r="16" spans="1:11" ht="20.25" x14ac:dyDescent="0.25">
      <c r="A16" s="32"/>
      <c r="B16" s="3" t="s">
        <v>15</v>
      </c>
      <c r="C16" s="2">
        <v>148.99</v>
      </c>
      <c r="D16" s="27">
        <v>15.038</v>
      </c>
      <c r="E16" s="4">
        <f t="shared" si="2"/>
        <v>0.1009329485200349</v>
      </c>
      <c r="F16" s="27">
        <v>145.99599999999998</v>
      </c>
      <c r="G16" s="27">
        <v>49.981000000000002</v>
      </c>
      <c r="H16" s="4">
        <f t="shared" si="1"/>
        <v>0.34234499575330835</v>
      </c>
    </row>
    <row r="17" spans="1:8" ht="43.5" customHeight="1" x14ac:dyDescent="0.25">
      <c r="A17" s="32"/>
      <c r="B17" s="3" t="s">
        <v>46</v>
      </c>
      <c r="C17" s="2">
        <v>79.8</v>
      </c>
      <c r="D17" s="27">
        <v>4.4399999999999995</v>
      </c>
      <c r="E17" s="4">
        <f t="shared" si="2"/>
        <v>5.5639097744360898E-2</v>
      </c>
      <c r="F17" s="27">
        <v>75.960999999999999</v>
      </c>
      <c r="G17" s="27">
        <v>5.6759999999999993</v>
      </c>
      <c r="H17" s="4">
        <f t="shared" si="1"/>
        <v>7.472255499532654E-2</v>
      </c>
    </row>
    <row r="18" spans="1:8" ht="20.25" x14ac:dyDescent="0.25">
      <c r="A18" s="32"/>
      <c r="B18" s="3" t="s">
        <v>16</v>
      </c>
      <c r="C18" s="2">
        <v>99.79000000000002</v>
      </c>
      <c r="D18" s="27">
        <v>11.635999999999997</v>
      </c>
      <c r="E18" s="4">
        <f t="shared" si="2"/>
        <v>0.11660487022747765</v>
      </c>
      <c r="F18" s="27">
        <v>93.635999999999996</v>
      </c>
      <c r="G18" s="27">
        <v>23.547000000000001</v>
      </c>
      <c r="H18" s="4">
        <f t="shared" si="1"/>
        <v>0.25147379213123161</v>
      </c>
    </row>
    <row r="19" spans="1:8" ht="20.25" x14ac:dyDescent="0.25">
      <c r="A19" s="32"/>
      <c r="B19" s="3" t="s">
        <v>17</v>
      </c>
      <c r="C19" s="2">
        <v>69.790000000000006</v>
      </c>
      <c r="D19" s="27">
        <v>18.467000000000002</v>
      </c>
      <c r="E19" s="4">
        <f t="shared" si="2"/>
        <v>0.26460811004441898</v>
      </c>
      <c r="F19" s="26">
        <v>69.83</v>
      </c>
      <c r="G19" s="27">
        <v>25.080000000000005</v>
      </c>
      <c r="H19" s="4">
        <f t="shared" si="1"/>
        <v>0.35915795503365322</v>
      </c>
    </row>
    <row r="20" spans="1:8" ht="31.5" customHeight="1" x14ac:dyDescent="0.25">
      <c r="A20" s="32"/>
      <c r="B20" s="3" t="s">
        <v>18</v>
      </c>
      <c r="C20" s="2">
        <v>19.8</v>
      </c>
      <c r="D20" s="27">
        <v>6.0209999999999999</v>
      </c>
      <c r="E20" s="4">
        <f t="shared" si="2"/>
        <v>0.30409090909090908</v>
      </c>
      <c r="F20" s="2">
        <v>19.899999999999999</v>
      </c>
      <c r="G20" s="27">
        <v>2.8760000000000003</v>
      </c>
      <c r="H20" s="4">
        <f t="shared" si="1"/>
        <v>0.14452261306532665</v>
      </c>
    </row>
    <row r="21" spans="1:8" ht="20.25" x14ac:dyDescent="0.25">
      <c r="A21" s="32"/>
      <c r="B21" s="3" t="s">
        <v>19</v>
      </c>
      <c r="C21" s="2">
        <v>5</v>
      </c>
      <c r="D21" s="27">
        <v>3.2000000000000001E-2</v>
      </c>
      <c r="E21" s="4">
        <f t="shared" si="2"/>
        <v>6.4000000000000003E-3</v>
      </c>
      <c r="F21" s="2">
        <v>4.95</v>
      </c>
      <c r="G21" s="27"/>
      <c r="H21" s="4">
        <f t="shared" si="1"/>
        <v>0</v>
      </c>
    </row>
    <row r="22" spans="1:8" ht="20.25" x14ac:dyDescent="0.25">
      <c r="A22" s="32"/>
      <c r="B22" s="3" t="s">
        <v>20</v>
      </c>
      <c r="C22" s="2">
        <v>5</v>
      </c>
      <c r="D22" s="27">
        <v>5.4000000000000006E-2</v>
      </c>
      <c r="E22" s="4">
        <f t="shared" si="2"/>
        <v>1.0800000000000001E-2</v>
      </c>
      <c r="F22" s="2">
        <v>4.99</v>
      </c>
      <c r="G22" s="27">
        <v>1.3999999999999999E-2</v>
      </c>
      <c r="H22" s="4">
        <f t="shared" si="1"/>
        <v>2.8056112224448893E-3</v>
      </c>
    </row>
    <row r="23" spans="1:8" ht="20.25" x14ac:dyDescent="0.25">
      <c r="A23" s="32"/>
      <c r="B23" s="3" t="s">
        <v>21</v>
      </c>
      <c r="C23" s="2">
        <v>0.99</v>
      </c>
      <c r="D23" s="26"/>
      <c r="E23" s="4">
        <f t="shared" si="2"/>
        <v>0</v>
      </c>
      <c r="F23" s="2">
        <v>0.75</v>
      </c>
      <c r="G23" s="27"/>
      <c r="H23" s="4">
        <f t="shared" si="1"/>
        <v>0</v>
      </c>
    </row>
    <row r="24" spans="1:8" ht="45" customHeight="1" x14ac:dyDescent="0.25">
      <c r="A24" s="32"/>
      <c r="B24" s="3" t="s">
        <v>22</v>
      </c>
      <c r="C24" s="2">
        <v>99.8</v>
      </c>
      <c r="D24" s="27">
        <v>31.032</v>
      </c>
      <c r="E24" s="4">
        <f t="shared" ref="E24:E50" si="3">D24/C24</f>
        <v>0.31094188376753507</v>
      </c>
      <c r="F24" s="2">
        <v>99.82</v>
      </c>
      <c r="G24" s="27">
        <v>35.596000000000004</v>
      </c>
      <c r="H24" s="4">
        <f t="shared" ref="H24:H50" si="4">G24/F24</f>
        <v>0.35660188339010224</v>
      </c>
    </row>
    <row r="25" spans="1:8" ht="25.5" customHeight="1" x14ac:dyDescent="0.25">
      <c r="A25" s="5" t="s">
        <v>13</v>
      </c>
      <c r="B25" s="3"/>
      <c r="C25" s="6">
        <f>SUM(C14:C24)</f>
        <v>4817.05</v>
      </c>
      <c r="D25" s="28">
        <f>SUM(D14:D24)</f>
        <v>2510.2520000000004</v>
      </c>
      <c r="E25" s="7">
        <f t="shared" si="3"/>
        <v>0.52111811170737288</v>
      </c>
      <c r="F25" s="6">
        <f>SUM(F14:F24)</f>
        <v>4750.5770000000002</v>
      </c>
      <c r="G25" s="28">
        <f>SUM(G14:G24)</f>
        <v>3292.6180000000004</v>
      </c>
      <c r="H25" s="7">
        <f t="shared" si="4"/>
        <v>0.69309854360849221</v>
      </c>
    </row>
    <row r="26" spans="1:8" ht="20.25" customHeight="1" x14ac:dyDescent="0.25">
      <c r="A26" s="32" t="s">
        <v>51</v>
      </c>
      <c r="B26" s="3" t="s">
        <v>14</v>
      </c>
      <c r="C26" s="2">
        <v>1190.7339999999999</v>
      </c>
      <c r="D26" s="27">
        <v>125.887</v>
      </c>
      <c r="E26" s="4">
        <f t="shared" si="3"/>
        <v>0.10572218480365893</v>
      </c>
      <c r="F26" s="27">
        <v>1141.1880000000001</v>
      </c>
      <c r="G26" s="27">
        <v>262.36900000000003</v>
      </c>
      <c r="H26" s="4">
        <f t="shared" si="4"/>
        <v>0.22990865659295401</v>
      </c>
    </row>
    <row r="27" spans="1:8" ht="20.25" x14ac:dyDescent="0.25">
      <c r="A27" s="32"/>
      <c r="B27" s="3" t="s">
        <v>15</v>
      </c>
      <c r="C27" s="2">
        <v>258.012</v>
      </c>
      <c r="D27" s="27">
        <v>44.259</v>
      </c>
      <c r="E27" s="4">
        <f t="shared" si="3"/>
        <v>0.17153853309148412</v>
      </c>
      <c r="F27" s="27">
        <v>255.27700000000002</v>
      </c>
      <c r="G27" s="27">
        <v>84.132000000000005</v>
      </c>
      <c r="H27" s="4">
        <f t="shared" si="4"/>
        <v>0.32957140674639707</v>
      </c>
    </row>
    <row r="28" spans="1:8" ht="47.25" customHeight="1" x14ac:dyDescent="0.25">
      <c r="A28" s="32"/>
      <c r="B28" s="3" t="s">
        <v>46</v>
      </c>
      <c r="C28" s="2">
        <v>348.71299999999997</v>
      </c>
      <c r="D28" s="27">
        <v>12.375000000000002</v>
      </c>
      <c r="E28" s="4">
        <f t="shared" si="3"/>
        <v>3.548763596424568E-2</v>
      </c>
      <c r="F28" s="27">
        <v>298.935</v>
      </c>
      <c r="G28" s="27">
        <v>41.868000000000009</v>
      </c>
      <c r="H28" s="4">
        <f t="shared" si="4"/>
        <v>0.14005720307090172</v>
      </c>
    </row>
    <row r="29" spans="1:8" ht="20.25" x14ac:dyDescent="0.25">
      <c r="A29" s="32"/>
      <c r="B29" s="3" t="s">
        <v>16</v>
      </c>
      <c r="C29" s="2">
        <v>567.88099999999997</v>
      </c>
      <c r="D29" s="27">
        <v>210.05700000000002</v>
      </c>
      <c r="E29" s="4">
        <f t="shared" si="3"/>
        <v>0.36989615782179724</v>
      </c>
      <c r="F29" s="27">
        <v>568.08000000000004</v>
      </c>
      <c r="G29" s="27">
        <v>202.33800000000002</v>
      </c>
      <c r="H29" s="4">
        <f t="shared" si="4"/>
        <v>0.35617870722433459</v>
      </c>
    </row>
    <row r="30" spans="1:8" ht="20.25" x14ac:dyDescent="0.25">
      <c r="A30" s="32"/>
      <c r="B30" s="3" t="s">
        <v>17</v>
      </c>
      <c r="C30" s="2">
        <v>199.59</v>
      </c>
      <c r="D30" s="27">
        <v>82.132000000000005</v>
      </c>
      <c r="E30" s="4">
        <f t="shared" si="3"/>
        <v>0.4115035823438048</v>
      </c>
      <c r="F30" s="2">
        <v>199.78</v>
      </c>
      <c r="G30" s="27">
        <v>138.31399999999999</v>
      </c>
      <c r="H30" s="4">
        <f t="shared" si="4"/>
        <v>0.69233156472119328</v>
      </c>
    </row>
    <row r="31" spans="1:8" ht="48.75" customHeight="1" x14ac:dyDescent="0.25">
      <c r="A31" s="32"/>
      <c r="B31" s="3" t="s">
        <v>23</v>
      </c>
      <c r="C31" s="2">
        <v>299.89999999999998</v>
      </c>
      <c r="D31" s="26">
        <v>162.95400000000001</v>
      </c>
      <c r="E31" s="4">
        <f t="shared" si="3"/>
        <v>0.54336112037345785</v>
      </c>
      <c r="F31" s="2">
        <v>399.99</v>
      </c>
      <c r="G31" s="27">
        <v>338.99099999999999</v>
      </c>
      <c r="H31" s="4">
        <f t="shared" si="4"/>
        <v>0.8474986874671866</v>
      </c>
    </row>
    <row r="32" spans="1:8" ht="20.25" x14ac:dyDescent="0.25">
      <c r="A32" s="32"/>
      <c r="B32" s="3" t="s">
        <v>24</v>
      </c>
      <c r="C32" s="2">
        <v>99.5</v>
      </c>
      <c r="D32" s="26">
        <v>11.401999999999999</v>
      </c>
      <c r="E32" s="4">
        <f t="shared" si="3"/>
        <v>0.1145929648241206</v>
      </c>
      <c r="F32" s="2">
        <v>99.6</v>
      </c>
      <c r="G32" s="27">
        <v>0.41200000000000003</v>
      </c>
      <c r="H32" s="4">
        <f t="shared" si="4"/>
        <v>4.1365461847389564E-3</v>
      </c>
    </row>
    <row r="33" spans="1:19" ht="20.25" x14ac:dyDescent="0.25">
      <c r="A33" s="32"/>
      <c r="B33" s="3" t="s">
        <v>18</v>
      </c>
      <c r="C33" s="2">
        <v>1.8</v>
      </c>
      <c r="D33" s="27">
        <v>4.7E-2</v>
      </c>
      <c r="E33" s="4">
        <f t="shared" si="3"/>
        <v>2.6111111111111109E-2</v>
      </c>
      <c r="F33" s="2">
        <v>1.9</v>
      </c>
      <c r="G33" s="27">
        <v>6.4000000000000001E-2</v>
      </c>
      <c r="H33" s="4">
        <f t="shared" si="4"/>
        <v>3.3684210526315789E-2</v>
      </c>
    </row>
    <row r="34" spans="1:19" ht="20.25" x14ac:dyDescent="0.25">
      <c r="A34" s="32"/>
      <c r="B34" s="3" t="s">
        <v>19</v>
      </c>
      <c r="C34" s="2">
        <v>49.7</v>
      </c>
      <c r="D34" s="27">
        <v>0.63600000000000012</v>
      </c>
      <c r="E34" s="4">
        <f t="shared" si="3"/>
        <v>1.279678068410463E-2</v>
      </c>
      <c r="F34" s="2">
        <v>49.07</v>
      </c>
      <c r="G34" s="27">
        <v>0.96599999999999997</v>
      </c>
      <c r="H34" s="4">
        <f t="shared" si="4"/>
        <v>1.9686162624821684E-2</v>
      </c>
    </row>
    <row r="35" spans="1:19" ht="20.25" x14ac:dyDescent="0.25">
      <c r="A35" s="32"/>
      <c r="B35" s="3" t="s">
        <v>20</v>
      </c>
      <c r="C35" s="2">
        <v>29.69</v>
      </c>
      <c r="D35" s="27">
        <v>2.5190000000000001</v>
      </c>
      <c r="E35" s="4">
        <f t="shared" si="3"/>
        <v>8.4843381609969681E-2</v>
      </c>
      <c r="F35" s="2">
        <v>29.78</v>
      </c>
      <c r="G35" s="27">
        <v>4.5269999999999992</v>
      </c>
      <c r="H35" s="4">
        <f t="shared" si="4"/>
        <v>0.15201477501678975</v>
      </c>
    </row>
    <row r="36" spans="1:19" ht="20.25" x14ac:dyDescent="0.25">
      <c r="A36" s="32"/>
      <c r="B36" s="3" t="s">
        <v>21</v>
      </c>
      <c r="C36" s="2">
        <v>119.69</v>
      </c>
      <c r="D36" s="27">
        <v>9.1999999999999998E-2</v>
      </c>
      <c r="E36" s="4">
        <f t="shared" si="3"/>
        <v>7.6865235190909853E-4</v>
      </c>
      <c r="F36" s="2">
        <v>119.73</v>
      </c>
      <c r="G36" s="27">
        <v>1.2669999999999999</v>
      </c>
      <c r="H36" s="4">
        <f t="shared" si="4"/>
        <v>1.0582143155433056E-2</v>
      </c>
    </row>
    <row r="37" spans="1:19" ht="37.5" customHeight="1" x14ac:dyDescent="0.25">
      <c r="A37" s="32"/>
      <c r="B37" s="3" t="s">
        <v>22</v>
      </c>
      <c r="C37" s="2">
        <v>299.7</v>
      </c>
      <c r="D37" s="27">
        <v>58.284000000000006</v>
      </c>
      <c r="E37" s="4">
        <f t="shared" si="3"/>
        <v>0.1944744744744745</v>
      </c>
      <c r="F37" s="2">
        <v>299.72000000000003</v>
      </c>
      <c r="G37" s="27">
        <v>98.781999999999982</v>
      </c>
      <c r="H37" s="4">
        <f t="shared" si="4"/>
        <v>0.32958094221273182</v>
      </c>
    </row>
    <row r="38" spans="1:19" ht="35.25" customHeight="1" x14ac:dyDescent="0.25">
      <c r="A38" s="32"/>
      <c r="B38" s="3" t="s">
        <v>25</v>
      </c>
      <c r="C38" s="2">
        <v>1.8</v>
      </c>
      <c r="D38" s="27">
        <v>3.4000000000000002E-2</v>
      </c>
      <c r="E38" s="4">
        <f t="shared" si="3"/>
        <v>1.8888888888888889E-2</v>
      </c>
      <c r="F38" s="2">
        <v>1.25</v>
      </c>
      <c r="G38" s="27">
        <v>0.311</v>
      </c>
      <c r="H38" s="4">
        <f t="shared" si="4"/>
        <v>0.24879999999999999</v>
      </c>
    </row>
    <row r="39" spans="1:19" ht="29.25" customHeight="1" x14ac:dyDescent="0.25">
      <c r="A39" s="32"/>
      <c r="B39" s="3" t="s">
        <v>26</v>
      </c>
      <c r="C39" s="2">
        <v>59.97</v>
      </c>
      <c r="D39" s="27">
        <v>10.049999999999999</v>
      </c>
      <c r="E39" s="4">
        <f t="shared" si="3"/>
        <v>0.16758379189594796</v>
      </c>
      <c r="F39" s="2">
        <v>60</v>
      </c>
      <c r="G39" s="27">
        <v>55.64</v>
      </c>
      <c r="H39" s="4">
        <f t="shared" si="4"/>
        <v>0.92733333333333334</v>
      </c>
    </row>
    <row r="40" spans="1:19" ht="20.25" x14ac:dyDescent="0.25">
      <c r="A40" s="32"/>
      <c r="B40" s="3" t="s">
        <v>27</v>
      </c>
      <c r="C40" s="2">
        <v>49.99</v>
      </c>
      <c r="D40" s="27">
        <v>3.645</v>
      </c>
      <c r="E40" s="4">
        <f t="shared" si="3"/>
        <v>7.2914582916583315E-2</v>
      </c>
      <c r="F40" s="2">
        <v>50</v>
      </c>
      <c r="G40" s="27">
        <v>14.151</v>
      </c>
      <c r="H40" s="4">
        <f t="shared" si="4"/>
        <v>0.28301999999999999</v>
      </c>
    </row>
    <row r="41" spans="1:19" ht="20.25" x14ac:dyDescent="0.25">
      <c r="A41" s="5" t="s">
        <v>13</v>
      </c>
      <c r="B41" s="3"/>
      <c r="C41" s="6">
        <f>SUM(C26:C40)</f>
        <v>3576.6699999999996</v>
      </c>
      <c r="D41" s="28">
        <f>SUM(D26:D40)</f>
        <v>724.37299999999993</v>
      </c>
      <c r="E41" s="7">
        <f t="shared" si="3"/>
        <v>0.20252721106504096</v>
      </c>
      <c r="F41" s="6">
        <f>SUM(F26:F40)</f>
        <v>3574.3</v>
      </c>
      <c r="G41" s="28">
        <f>SUM(G26:G40)</f>
        <v>1244.1320000000003</v>
      </c>
      <c r="H41" s="7">
        <f t="shared" si="4"/>
        <v>0.34807710600677061</v>
      </c>
    </row>
    <row r="42" spans="1:19" ht="40.5" customHeight="1" x14ac:dyDescent="0.25">
      <c r="A42" s="32" t="s">
        <v>28</v>
      </c>
      <c r="B42" s="8" t="s">
        <v>25</v>
      </c>
      <c r="C42" s="2">
        <v>1.35</v>
      </c>
      <c r="D42" s="27">
        <v>0.45400000000000001</v>
      </c>
      <c r="E42" s="4">
        <f t="shared" si="3"/>
        <v>0.33629629629629626</v>
      </c>
      <c r="F42" s="2">
        <v>1.35</v>
      </c>
      <c r="G42" s="27">
        <v>0.47399999999999998</v>
      </c>
      <c r="H42" s="4">
        <f>G42/F42</f>
        <v>0.3511111111111111</v>
      </c>
    </row>
    <row r="43" spans="1:19" ht="20.25" x14ac:dyDescent="0.25">
      <c r="A43" s="32"/>
      <c r="B43" s="8" t="s">
        <v>29</v>
      </c>
      <c r="C43" s="2">
        <v>10.5</v>
      </c>
      <c r="D43" s="26">
        <v>0</v>
      </c>
      <c r="E43" s="4">
        <f t="shared" si="3"/>
        <v>0</v>
      </c>
      <c r="F43" s="2">
        <v>10.5</v>
      </c>
      <c r="G43" s="27">
        <v>0.32699999999999996</v>
      </c>
      <c r="H43" s="4">
        <f t="shared" ref="H43:H49" si="5">G43/F43</f>
        <v>3.1142857142857139E-2</v>
      </c>
    </row>
    <row r="44" spans="1:19" ht="20.25" x14ac:dyDescent="0.25">
      <c r="A44" s="32"/>
      <c r="B44" s="8" t="s">
        <v>16</v>
      </c>
      <c r="C44" s="2">
        <v>4.3</v>
      </c>
      <c r="D44" s="27">
        <v>6.9000000000000006E-2</v>
      </c>
      <c r="E44" s="4">
        <f t="shared" si="3"/>
        <v>1.6046511627906979E-2</v>
      </c>
      <c r="F44" s="2">
        <v>4.3</v>
      </c>
      <c r="G44" s="27">
        <v>0.13500000000000001</v>
      </c>
      <c r="H44" s="4">
        <f t="shared" si="5"/>
        <v>3.1395348837209305E-2</v>
      </c>
    </row>
    <row r="45" spans="1:19" ht="20.25" x14ac:dyDescent="0.25">
      <c r="A45" s="32"/>
      <c r="B45" s="8" t="s">
        <v>48</v>
      </c>
      <c r="C45" s="2">
        <v>0.05</v>
      </c>
      <c r="D45" s="27">
        <v>5.0000000000000001E-3</v>
      </c>
      <c r="E45" s="4">
        <f t="shared" si="3"/>
        <v>9.9999999999999992E-2</v>
      </c>
      <c r="F45" s="2">
        <v>0.05</v>
      </c>
      <c r="G45" s="27">
        <v>9.5999999999999988E-2</v>
      </c>
      <c r="H45" s="4">
        <f t="shared" si="5"/>
        <v>1.9199999999999997</v>
      </c>
    </row>
    <row r="46" spans="1:19" ht="20.25" x14ac:dyDescent="0.25">
      <c r="A46" s="32"/>
      <c r="B46" s="8" t="s">
        <v>18</v>
      </c>
      <c r="C46" s="2">
        <v>0.45</v>
      </c>
      <c r="D46" s="27">
        <v>0</v>
      </c>
      <c r="E46" s="4">
        <v>0</v>
      </c>
      <c r="F46" s="2">
        <v>0.45</v>
      </c>
      <c r="G46" s="27">
        <v>0.35500000000000004</v>
      </c>
      <c r="H46" s="4">
        <f t="shared" si="5"/>
        <v>0.78888888888888897</v>
      </c>
    </row>
    <row r="47" spans="1:19" ht="20.25" x14ac:dyDescent="0.25">
      <c r="A47" s="32"/>
      <c r="B47" s="8" t="s">
        <v>17</v>
      </c>
      <c r="C47" s="2">
        <v>5.0999999999999996</v>
      </c>
      <c r="D47" s="27">
        <v>0.11399999999999999</v>
      </c>
      <c r="E47" s="4">
        <f t="shared" si="3"/>
        <v>2.2352941176470589E-2</v>
      </c>
      <c r="F47" s="2">
        <v>5.0999999999999996</v>
      </c>
      <c r="G47" s="27">
        <v>8.6000000000000007E-2</v>
      </c>
      <c r="H47" s="4">
        <f t="shared" si="5"/>
        <v>1.6862745098039218E-2</v>
      </c>
    </row>
    <row r="48" spans="1:19" ht="20.25" x14ac:dyDescent="0.25">
      <c r="A48" s="32"/>
      <c r="B48" s="8" t="s">
        <v>30</v>
      </c>
      <c r="C48" s="2">
        <v>3.3</v>
      </c>
      <c r="D48" s="27">
        <v>0.58799999999999997</v>
      </c>
      <c r="E48" s="4">
        <f t="shared" si="3"/>
        <v>0.17818181818181819</v>
      </c>
      <c r="F48" s="2">
        <v>3.3</v>
      </c>
      <c r="G48" s="27">
        <v>6.8000000000000005E-2</v>
      </c>
      <c r="H48" s="4">
        <f t="shared" si="5"/>
        <v>2.060606060606061E-2</v>
      </c>
      <c r="N48" s="9"/>
      <c r="O48" s="33"/>
      <c r="P48" s="33"/>
      <c r="Q48" s="37"/>
      <c r="R48" s="37"/>
      <c r="S48" s="9"/>
    </row>
    <row r="49" spans="1:23" ht="20.25" x14ac:dyDescent="0.25">
      <c r="A49" s="5" t="s">
        <v>13</v>
      </c>
      <c r="B49" s="8"/>
      <c r="C49" s="6">
        <f>SUM(C42:C48)</f>
        <v>25.05</v>
      </c>
      <c r="D49" s="28">
        <f>SUM(D42:D48)</f>
        <v>1.23</v>
      </c>
      <c r="E49" s="7">
        <f t="shared" si="3"/>
        <v>4.9101796407185629E-2</v>
      </c>
      <c r="F49" s="6">
        <f>SUM(F42:F48)</f>
        <v>25.05</v>
      </c>
      <c r="G49" s="25">
        <f>SUM(G42:G48)</f>
        <v>1.5410000000000001</v>
      </c>
      <c r="H49" s="7">
        <f t="shared" si="5"/>
        <v>6.1516966067864276E-2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13</v>
      </c>
      <c r="B50" s="1"/>
      <c r="C50" s="6">
        <f>SUM(C13,C25,C41,C49)</f>
        <v>82773.686000000002</v>
      </c>
      <c r="D50" s="6">
        <f>SUM(D13,D25,D41,D49)</f>
        <v>46504.938999999998</v>
      </c>
      <c r="E50" s="7">
        <f t="shared" si="3"/>
        <v>0.56183240408068813</v>
      </c>
      <c r="F50" s="6">
        <f>SUM(F13,F25,F41,F49)</f>
        <v>82616.960999999996</v>
      </c>
      <c r="G50" s="6">
        <f>SUM(G13,G25,G41,G49)</f>
        <v>49770.550999999992</v>
      </c>
      <c r="H50" s="7">
        <f t="shared" si="4"/>
        <v>0.60242534217640853</v>
      </c>
      <c r="N50" s="2"/>
    </row>
    <row r="51" spans="1:23" ht="33" customHeight="1" x14ac:dyDescent="0.35">
      <c r="A51" s="38" t="s">
        <v>56</v>
      </c>
      <c r="B51" s="38"/>
      <c r="C51" s="22"/>
      <c r="D51" s="22"/>
      <c r="E51" s="20"/>
      <c r="F51" s="20"/>
      <c r="G51" s="20"/>
      <c r="H51" s="20"/>
    </row>
    <row r="52" spans="1:23" ht="45.75" customHeight="1" x14ac:dyDescent="0.25">
      <c r="A52" s="39" t="s">
        <v>53</v>
      </c>
      <c r="B52" s="39"/>
      <c r="C52" s="13" t="s">
        <v>31</v>
      </c>
      <c r="D52" s="13" t="s">
        <v>32</v>
      </c>
      <c r="E52" s="21"/>
      <c r="F52" s="21"/>
      <c r="G52" s="21"/>
      <c r="H52" s="21"/>
    </row>
    <row r="53" spans="1:23" ht="43.5" customHeight="1" x14ac:dyDescent="0.25">
      <c r="A53" s="14" t="s">
        <v>33</v>
      </c>
      <c r="B53" s="15">
        <v>132</v>
      </c>
      <c r="C53" s="18">
        <v>132</v>
      </c>
      <c r="D53" s="15">
        <v>0</v>
      </c>
      <c r="E53" s="23" t="s">
        <v>52</v>
      </c>
      <c r="F53" s="23"/>
      <c r="G53" s="23"/>
      <c r="H53" s="24"/>
      <c r="I53" s="9"/>
      <c r="J53" s="9"/>
      <c r="K53" s="9"/>
    </row>
    <row r="54" spans="1:23" ht="36" customHeight="1" x14ac:dyDescent="0.25">
      <c r="A54" s="14" t="s">
        <v>34</v>
      </c>
      <c r="B54" s="15">
        <v>187</v>
      </c>
      <c r="C54" s="15">
        <v>123</v>
      </c>
      <c r="D54" s="15" t="s">
        <v>47</v>
      </c>
      <c r="E54" s="23" t="s">
        <v>43</v>
      </c>
      <c r="F54" s="23"/>
      <c r="G54" s="23"/>
      <c r="H54" s="23"/>
    </row>
    <row r="55" spans="1:23" ht="41.25" customHeight="1" x14ac:dyDescent="0.25">
      <c r="A55" s="14" t="s">
        <v>35</v>
      </c>
      <c r="B55" s="15">
        <v>92</v>
      </c>
      <c r="C55" s="15">
        <v>90</v>
      </c>
      <c r="D55" s="15" t="s">
        <v>44</v>
      </c>
      <c r="E55" s="23" t="s">
        <v>57</v>
      </c>
      <c r="F55" s="23"/>
      <c r="G55" s="23"/>
      <c r="H55" s="23"/>
    </row>
    <row r="56" spans="1:23" ht="35.25" customHeight="1" x14ac:dyDescent="0.35">
      <c r="A56" s="14" t="s">
        <v>36</v>
      </c>
      <c r="B56" s="15">
        <v>3</v>
      </c>
      <c r="C56" s="15">
        <v>2</v>
      </c>
      <c r="D56" s="15" t="s">
        <v>44</v>
      </c>
      <c r="E56" s="40" t="s">
        <v>54</v>
      </c>
      <c r="F56" s="40"/>
      <c r="G56" s="40"/>
      <c r="H56" s="40"/>
      <c r="P56" s="41"/>
      <c r="Q56" s="41"/>
      <c r="R56" s="41"/>
      <c r="S56" s="41"/>
      <c r="T56" s="41"/>
      <c r="U56" s="41"/>
      <c r="V56" s="41"/>
      <c r="W56" s="41"/>
    </row>
    <row r="57" spans="1:23" ht="42" customHeight="1" x14ac:dyDescent="0.25">
      <c r="A57" s="14" t="s">
        <v>37</v>
      </c>
      <c r="B57" s="15">
        <v>17</v>
      </c>
      <c r="C57" s="15">
        <v>12</v>
      </c>
      <c r="D57" s="15">
        <v>6</v>
      </c>
      <c r="E57" s="34"/>
      <c r="F57" s="34"/>
      <c r="G57" s="34"/>
      <c r="H57" s="34"/>
    </row>
    <row r="58" spans="1:23" ht="55.5" customHeight="1" x14ac:dyDescent="0.3">
      <c r="A58" s="19" t="s">
        <v>38</v>
      </c>
      <c r="B58" s="16"/>
      <c r="C58" s="15"/>
      <c r="D58" s="17"/>
      <c r="E58" s="35"/>
      <c r="F58" s="36"/>
      <c r="G58" s="36"/>
      <c r="H58" s="36"/>
    </row>
    <row r="315" spans="7:7" ht="20.25" x14ac:dyDescent="0.3">
      <c r="G315" s="29" t="s">
        <v>45</v>
      </c>
    </row>
  </sheetData>
  <mergeCells count="19">
    <mergeCell ref="E57:H57"/>
    <mergeCell ref="E58:H58"/>
    <mergeCell ref="Q48:R48"/>
    <mergeCell ref="A51:B51"/>
    <mergeCell ref="A52:B52"/>
    <mergeCell ref="E56:H56"/>
    <mergeCell ref="P56:W56"/>
    <mergeCell ref="A6:A12"/>
    <mergeCell ref="A14:A24"/>
    <mergeCell ref="A26:A40"/>
    <mergeCell ref="A42:A48"/>
    <mergeCell ref="O48:P48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66141732283472" right="0.31496062992125984" top="0.35433070866141736" bottom="0.35433070866141736" header="0.51181102362204722" footer="0.51181102362204722"/>
  <pageSetup paperSize="9" scale="5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39</v>
      </c>
    </row>
    <row r="7" spans="2:14" x14ac:dyDescent="0.25">
      <c r="B7" t="s">
        <v>40</v>
      </c>
    </row>
    <row r="8" spans="2:14" x14ac:dyDescent="0.25">
      <c r="B8" t="s">
        <v>41</v>
      </c>
    </row>
    <row r="9" spans="2:14" x14ac:dyDescent="0.25">
      <c r="B9" t="s">
        <v>42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2019-07-18T07:27:03Z</cp:lastPrinted>
  <dcterms:created xsi:type="dcterms:W3CDTF">2014-12-05T10:55:26Z</dcterms:created>
  <dcterms:modified xsi:type="dcterms:W3CDTF">2019-08-05T06:03:10Z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