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0" tabRatio="500"/>
  </bookViews>
  <sheets>
    <sheet name="Лист1" sheetId="1" r:id="rId1"/>
  </sheets>
  <definedNames>
    <definedName name="Print_Area_0" localSheetId="0">Лист1!$A$1:$H$58</definedName>
    <definedName name="_xlnm.Print_Area" localSheetId="0">Лист1!$A$1:$H$59</definedName>
    <definedName name="Сверка_05.06.2017" localSheetId="0">Лист1!$A$1:$H$59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50" i="1" l="1"/>
  <c r="E50" i="1" s="1"/>
  <c r="C50" i="1"/>
  <c r="E49" i="1"/>
  <c r="E48" i="1"/>
  <c r="E47" i="1"/>
  <c r="E46" i="1"/>
  <c r="E45" i="1"/>
  <c r="E44" i="1"/>
  <c r="E43" i="1"/>
  <c r="E42" i="1"/>
  <c r="D41" i="1"/>
  <c r="C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D25" i="1"/>
  <c r="C25" i="1"/>
  <c r="E24" i="1"/>
  <c r="E23" i="1"/>
  <c r="E22" i="1"/>
  <c r="E21" i="1"/>
  <c r="E20" i="1"/>
  <c r="E19" i="1"/>
  <c r="E18" i="1"/>
  <c r="E17" i="1"/>
  <c r="E16" i="1"/>
  <c r="E15" i="1"/>
  <c r="E14" i="1"/>
  <c r="D13" i="1"/>
  <c r="C13" i="1"/>
  <c r="C51" i="1" s="1"/>
  <c r="E12" i="1"/>
  <c r="E11" i="1"/>
  <c r="E10" i="1"/>
  <c r="E9" i="1"/>
  <c r="E8" i="1"/>
  <c r="E7" i="1"/>
  <c r="E6" i="1"/>
  <c r="D51" i="1" l="1"/>
  <c r="E51" i="1" s="1"/>
  <c r="E41" i="1"/>
  <c r="E25" i="1"/>
  <c r="E13" i="1"/>
  <c r="H46" i="1"/>
  <c r="G50" i="1" l="1"/>
  <c r="F50" i="1"/>
  <c r="H49" i="1"/>
  <c r="H48" i="1"/>
  <c r="H47" i="1"/>
  <c r="H45" i="1"/>
  <c r="H44" i="1"/>
  <c r="H43" i="1"/>
  <c r="H42" i="1"/>
  <c r="G41" i="1"/>
  <c r="F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G25" i="1"/>
  <c r="F25" i="1"/>
  <c r="H24" i="1"/>
  <c r="H23" i="1"/>
  <c r="H22" i="1"/>
  <c r="H21" i="1"/>
  <c r="H20" i="1"/>
  <c r="H19" i="1"/>
  <c r="H18" i="1"/>
  <c r="H17" i="1"/>
  <c r="H16" i="1"/>
  <c r="H15" i="1"/>
  <c r="H14" i="1"/>
  <c r="G13" i="1"/>
  <c r="F13" i="1"/>
  <c r="H12" i="1"/>
  <c r="H11" i="1"/>
  <c r="H10" i="1"/>
  <c r="H9" i="1"/>
  <c r="H8" i="1"/>
  <c r="H7" i="1"/>
  <c r="H6" i="1"/>
  <c r="H41" i="1" l="1"/>
  <c r="H25" i="1"/>
  <c r="F51" i="1"/>
  <c r="G51" i="1"/>
  <c r="H13" i="1"/>
  <c r="H50" i="1"/>
  <c r="H51" i="1" l="1"/>
</calcChain>
</file>

<file path=xl/sharedStrings.xml><?xml version="1.0" encoding="utf-8"?>
<sst xmlns="http://schemas.openxmlformats.org/spreadsheetml/2006/main" count="77" uniqueCount="55">
  <si>
    <t>Освоение выделенных квот / рекомендованных объемов ВБР (оперативная информация)</t>
  </si>
  <si>
    <t>Водоем</t>
  </si>
  <si>
    <t>Вид</t>
  </si>
  <si>
    <t>Квота, т.</t>
  </si>
  <si>
    <t>Вылов, т.</t>
  </si>
  <si>
    <t xml:space="preserve">% </t>
  </si>
  <si>
    <t>26 подрайон Балтийского моря 
(38 пользователя ВБР)</t>
  </si>
  <si>
    <t>шпрот</t>
  </si>
  <si>
    <t>сельдь балтийская (салака)</t>
  </si>
  <si>
    <t>треска</t>
  </si>
  <si>
    <t>камбала речная</t>
  </si>
  <si>
    <t xml:space="preserve">судак </t>
  </si>
  <si>
    <t>камбала - тюрбо</t>
  </si>
  <si>
    <t>камбала морская</t>
  </si>
  <si>
    <t>ИТОГО</t>
  </si>
  <si>
    <t>Калининградский (Вислинский) залив 
(36 пользователя ВБР)</t>
  </si>
  <si>
    <t>лещ</t>
  </si>
  <si>
    <t>судак</t>
  </si>
  <si>
    <t xml:space="preserve">чехонь </t>
  </si>
  <si>
    <t>плотва</t>
  </si>
  <si>
    <t>окунь пресноводный</t>
  </si>
  <si>
    <t>угорь речной</t>
  </si>
  <si>
    <t>щука</t>
  </si>
  <si>
    <t>налим</t>
  </si>
  <si>
    <t>ерш пресноводный</t>
  </si>
  <si>
    <t>прочие пресноводные</t>
  </si>
  <si>
    <t>Куршский залив 
(54 пользователя ВБР)</t>
  </si>
  <si>
    <t>корюшка европейская</t>
  </si>
  <si>
    <t>снеток</t>
  </si>
  <si>
    <t>сиг (пресноводная жилая форма)</t>
  </si>
  <si>
    <t>атлантическая финта</t>
  </si>
  <si>
    <t>рыбец, сырть</t>
  </si>
  <si>
    <t>Виштынецкое озеро 
(2 пользователя ВБР)</t>
  </si>
  <si>
    <t>ряпушка европейская</t>
  </si>
  <si>
    <t>линь</t>
  </si>
  <si>
    <t>прочие</t>
  </si>
  <si>
    <t>в т.ч. с использованием 
судна</t>
  </si>
  <si>
    <t>без использования 
судна</t>
  </si>
  <si>
    <t>26 п/р Балтийского моря</t>
  </si>
  <si>
    <t>Куршский залив</t>
  </si>
  <si>
    <t>Калининградский (Вислинский) залив</t>
  </si>
  <si>
    <t>-</t>
  </si>
  <si>
    <t>озеро Виштынецкое</t>
  </si>
  <si>
    <t>Научно-ресурсные исследования</t>
  </si>
  <si>
    <t>В целях аквакультуры(рыбоводства)</t>
  </si>
  <si>
    <t xml:space="preserve">238612, Калининградская обл., Славский район, п.аповедное, </t>
  </si>
  <si>
    <t xml:space="preserve">сиг </t>
  </si>
  <si>
    <t xml:space="preserve">* Утверждено сертификатов на уловы  - </t>
  </si>
  <si>
    <t xml:space="preserve">*Аннулировано разрешений - </t>
  </si>
  <si>
    <t xml:space="preserve"> -</t>
  </si>
  <si>
    <t>по состоянию на 31.01.2019 и 31.01.2020  (в сравнении)</t>
  </si>
  <si>
    <t>По состоянию на 31.01.2020 г.</t>
  </si>
  <si>
    <t>Выдано разрешений на добычу ВБР — 315</t>
  </si>
  <si>
    <t>* Внесено изменений в разрешения — 20</t>
  </si>
  <si>
    <t>* Заключено договоров пользования ВБР — 463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</si>
</sst>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 x14ac:knownFonts="1">
    <font>
      <sz val="11"/>
      <color rgb="FF000000"/>
      <name val="Calibri"/>
      <family val="2"/>
      <charset val="204"/>
    </font>
    <font>
      <b/>
      <sz val="20"/>
      <color rgb="FF000000"/>
      <name val="Times New Roman"/>
      <family val="1"/>
      <charset val="204"/>
    </font>
    <font>
      <b/>
      <sz val="90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6"/>
      <name val="Times New Roman"/>
      <family val="1"/>
      <charset val="204"/>
    </font>
    <font>
      <sz val="16"/>
      <color rgb="FF000000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8"/>
      <color rgb="FF00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</font>
    <font>
      <b/>
      <sz val="14"/>
      <color rgb="FF000000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sz val="11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sz val="16"/>
      <color theme="1"/>
      <name val="Times New Roman"/>
      <family val="1"/>
      <charset val="204"/>
    </font>
    <font>
      <u/>
      <sz val="16"/>
      <color rgb="FF000000"/>
      <name val="Times New Roman"/>
      <family val="1"/>
      <charset val="204"/>
    </font>
    <font>
      <u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3" fillId="0" borderId="0"/>
    <xf numFmtId="0" fontId="13" fillId="0" borderId="1" applyProtection="0"/>
  </cellStyleXfs>
  <cellXfs count="53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right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0" fontId="6" fillId="0" borderId="1" xfId="0" applyNumberFormat="1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5" fillId="2" borderId="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 wrapText="1"/>
    </xf>
    <xf numFmtId="0" fontId="8" fillId="0" borderId="2" xfId="0" applyFont="1" applyBorder="1" applyAlignment="1"/>
    <xf numFmtId="0" fontId="9" fillId="0" borderId="2" xfId="0" applyFont="1" applyBorder="1" applyAlignment="1"/>
    <xf numFmtId="0" fontId="0" fillId="0" borderId="0" xfId="0" applyFont="1" applyAlignment="1">
      <alignment horizontal="center" wrapText="1"/>
    </xf>
    <xf numFmtId="0" fontId="10" fillId="0" borderId="0" xfId="0" applyFont="1"/>
    <xf numFmtId="0" fontId="5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3" xfId="0" applyFont="1" applyBorder="1" applyAlignment="1">
      <alignment horizontal="left" vertical="center"/>
    </xf>
    <xf numFmtId="0" fontId="5" fillId="0" borderId="1" xfId="0" applyFont="1" applyBorder="1" applyAlignment="1">
      <alignment horizontal="center" wrapText="1"/>
    </xf>
    <xf numFmtId="0" fontId="0" fillId="0" borderId="1" xfId="0" applyFont="1" applyBorder="1"/>
    <xf numFmtId="0" fontId="5" fillId="0" borderId="0" xfId="0" applyFont="1"/>
    <xf numFmtId="164" fontId="5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4" fontId="18" fillId="0" borderId="1" xfId="0" applyNumberFormat="1" applyFont="1" applyBorder="1" applyAlignment="1">
      <alignment horizontal="center" vertical="center" wrapText="1"/>
    </xf>
    <xf numFmtId="10" fontId="18" fillId="0" borderId="1" xfId="0" applyNumberFormat="1" applyFont="1" applyBorder="1" applyAlignment="1">
      <alignment horizontal="center" vertical="center" wrapText="1"/>
    </xf>
    <xf numFmtId="164" fontId="18" fillId="0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Стиль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6"/>
  <sheetViews>
    <sheetView tabSelected="1" view="pageBreakPreview" zoomScale="59" zoomScaleNormal="70" zoomScalePageLayoutView="59" workbookViewId="0">
      <selection activeCell="D57" sqref="D57"/>
    </sheetView>
  </sheetViews>
  <sheetFormatPr defaultColWidth="8.7109375" defaultRowHeight="15" x14ac:dyDescent="0.25"/>
  <cols>
    <col min="1" max="1" width="28.85546875" customWidth="1"/>
    <col min="2" max="2" width="34.28515625" customWidth="1"/>
    <col min="3" max="3" width="18" customWidth="1"/>
    <col min="4" max="4" width="17.5703125" customWidth="1"/>
    <col min="5" max="5" width="17.42578125" customWidth="1"/>
    <col min="6" max="6" width="18.28515625" customWidth="1"/>
    <col min="7" max="7" width="18.85546875" customWidth="1"/>
    <col min="8" max="8" width="18" customWidth="1"/>
    <col min="9" max="9" width="14.7109375" customWidth="1"/>
    <col min="10" max="10" width="4.28515625" customWidth="1"/>
    <col min="11" max="11" width="4.42578125" customWidth="1"/>
  </cols>
  <sheetData>
    <row r="1" spans="1:11" ht="25.5" customHeight="1" x14ac:dyDescent="0.25">
      <c r="A1" s="51" t="s">
        <v>0</v>
      </c>
      <c r="B1" s="51"/>
      <c r="C1" s="51"/>
      <c r="D1" s="51"/>
      <c r="E1" s="51"/>
      <c r="F1" s="51"/>
      <c r="G1" s="51"/>
      <c r="H1" s="51"/>
      <c r="I1" s="52"/>
      <c r="J1" s="52"/>
      <c r="K1" s="52"/>
    </row>
    <row r="2" spans="1:11" ht="25.5" customHeight="1" x14ac:dyDescent="0.25">
      <c r="A2" s="51" t="s">
        <v>50</v>
      </c>
      <c r="B2" s="51"/>
      <c r="C2" s="51"/>
      <c r="D2" s="51"/>
      <c r="E2" s="51"/>
      <c r="F2" s="51"/>
      <c r="G2" s="51"/>
      <c r="H2" s="51"/>
      <c r="I2" s="52"/>
      <c r="J2" s="52"/>
      <c r="K2" s="52"/>
    </row>
    <row r="3" spans="1:11" ht="7.5" customHeight="1" x14ac:dyDescent="0.25">
      <c r="I3" s="52"/>
      <c r="J3" s="52"/>
      <c r="K3" s="52"/>
    </row>
    <row r="4" spans="1:11" ht="20.25" customHeight="1" x14ac:dyDescent="0.25">
      <c r="A4" s="49" t="s">
        <v>1</v>
      </c>
      <c r="B4" s="49" t="s">
        <v>2</v>
      </c>
      <c r="C4" s="49">
        <v>2019</v>
      </c>
      <c r="D4" s="49"/>
      <c r="E4" s="49"/>
      <c r="F4" s="49">
        <v>2020</v>
      </c>
      <c r="G4" s="49"/>
      <c r="H4" s="49"/>
      <c r="I4" s="52"/>
      <c r="J4" s="52"/>
      <c r="K4" s="52"/>
    </row>
    <row r="5" spans="1:11" ht="20.25" x14ac:dyDescent="0.25">
      <c r="A5" s="49"/>
      <c r="B5" s="49"/>
      <c r="C5" s="32" t="s">
        <v>3</v>
      </c>
      <c r="D5" s="10" t="s">
        <v>4</v>
      </c>
      <c r="E5" s="32" t="s">
        <v>5</v>
      </c>
      <c r="F5" s="1" t="s">
        <v>3</v>
      </c>
      <c r="G5" s="2" t="s">
        <v>4</v>
      </c>
      <c r="H5" s="1" t="s">
        <v>5</v>
      </c>
    </row>
    <row r="6" spans="1:11" ht="20.25" customHeight="1" x14ac:dyDescent="0.25">
      <c r="A6" s="49" t="s">
        <v>6</v>
      </c>
      <c r="B6" s="3" t="s">
        <v>7</v>
      </c>
      <c r="C6" s="27">
        <v>42274.898999999998</v>
      </c>
      <c r="D6" s="27">
        <v>5990.0210000000006</v>
      </c>
      <c r="E6" s="5">
        <f t="shared" ref="E6:E51" si="0">D6/C6</f>
        <v>0.14169214218583942</v>
      </c>
      <c r="F6" s="37">
        <v>42474.899000000005</v>
      </c>
      <c r="G6" s="27">
        <v>3029.2069999999999</v>
      </c>
      <c r="H6" s="5">
        <f t="shared" ref="H6:H51" si="1">G6/F6</f>
        <v>7.1317579825204522E-2</v>
      </c>
    </row>
    <row r="7" spans="1:11" ht="40.5" x14ac:dyDescent="0.25">
      <c r="A7" s="49"/>
      <c r="B7" s="3" t="s">
        <v>8</v>
      </c>
      <c r="C7" s="27">
        <v>24710.458000000002</v>
      </c>
      <c r="D7" s="27">
        <v>2139.058</v>
      </c>
      <c r="E7" s="5">
        <f t="shared" si="0"/>
        <v>8.6564886818366535E-2</v>
      </c>
      <c r="F7" s="37">
        <v>24431.62</v>
      </c>
      <c r="G7" s="27">
        <v>1715.6269999999997</v>
      </c>
      <c r="H7" s="5">
        <f t="shared" si="1"/>
        <v>7.0221581704365071E-2</v>
      </c>
    </row>
    <row r="8" spans="1:11" ht="20.25" x14ac:dyDescent="0.25">
      <c r="A8" s="49"/>
      <c r="B8" s="3" t="s">
        <v>9</v>
      </c>
      <c r="C8" s="27">
        <v>5522.5619999999999</v>
      </c>
      <c r="D8" s="27">
        <v>8.527000000000001</v>
      </c>
      <c r="E8" s="5">
        <f t="shared" si="0"/>
        <v>1.5440297456144451E-3</v>
      </c>
      <c r="F8" s="37">
        <v>5236.4650000000011</v>
      </c>
      <c r="G8" s="27">
        <v>8.3690000000000015</v>
      </c>
      <c r="H8" s="5">
        <f t="shared" si="1"/>
        <v>1.598215590097518E-3</v>
      </c>
    </row>
    <row r="9" spans="1:11" ht="20.25" x14ac:dyDescent="0.25">
      <c r="A9" s="49"/>
      <c r="B9" s="3" t="s">
        <v>10</v>
      </c>
      <c r="C9" s="27">
        <v>1671.5550000000001</v>
      </c>
      <c r="D9" s="27">
        <v>66.046999999999997</v>
      </c>
      <c r="E9" s="5">
        <f t="shared" si="0"/>
        <v>3.9512310393615524E-2</v>
      </c>
      <c r="F9" s="37">
        <v>1678.6660000000002</v>
      </c>
      <c r="G9" s="27">
        <v>9.8899999999999988</v>
      </c>
      <c r="H9" s="5">
        <f t="shared" si="1"/>
        <v>5.8915829593260347E-3</v>
      </c>
    </row>
    <row r="10" spans="1:11" ht="20.25" x14ac:dyDescent="0.25">
      <c r="A10" s="49"/>
      <c r="B10" s="3" t="s">
        <v>11</v>
      </c>
      <c r="C10" s="27">
        <v>48</v>
      </c>
      <c r="D10" s="27">
        <v>2E-3</v>
      </c>
      <c r="E10" s="5">
        <f t="shared" si="0"/>
        <v>4.1666666666666665E-5</v>
      </c>
      <c r="F10" s="27">
        <v>45</v>
      </c>
      <c r="G10" s="27"/>
      <c r="H10" s="5">
        <f t="shared" si="1"/>
        <v>0</v>
      </c>
    </row>
    <row r="11" spans="1:11" ht="20.25" x14ac:dyDescent="0.25">
      <c r="A11" s="49"/>
      <c r="B11" s="3" t="s">
        <v>12</v>
      </c>
      <c r="C11" s="27">
        <v>24.56</v>
      </c>
      <c r="D11" s="27"/>
      <c r="E11" s="5">
        <f t="shared" si="0"/>
        <v>0</v>
      </c>
      <c r="F11" s="27">
        <v>24.58</v>
      </c>
      <c r="G11" s="27"/>
      <c r="H11" s="5">
        <f t="shared" si="1"/>
        <v>0</v>
      </c>
    </row>
    <row r="12" spans="1:11" ht="20.25" x14ac:dyDescent="0.25">
      <c r="A12" s="49"/>
      <c r="B12" s="3" t="s">
        <v>13</v>
      </c>
      <c r="C12" s="4">
        <v>15</v>
      </c>
      <c r="D12" s="27"/>
      <c r="E12" s="5">
        <f t="shared" si="0"/>
        <v>0</v>
      </c>
      <c r="F12" s="4">
        <v>15</v>
      </c>
      <c r="G12" s="27"/>
      <c r="H12" s="5">
        <f t="shared" si="1"/>
        <v>0</v>
      </c>
    </row>
    <row r="13" spans="1:11" ht="20.25" x14ac:dyDescent="0.25">
      <c r="A13" s="6" t="s">
        <v>14</v>
      </c>
      <c r="B13" s="3"/>
      <c r="C13" s="8">
        <f>SUM(C6:C12)</f>
        <v>74267.034</v>
      </c>
      <c r="D13" s="8">
        <f>SUM(D6:D12)</f>
        <v>8203.6550000000007</v>
      </c>
      <c r="E13" s="9">
        <f t="shared" si="0"/>
        <v>0.11046159457505736</v>
      </c>
      <c r="F13" s="7">
        <f>SUM(F6:F12)</f>
        <v>73906.23</v>
      </c>
      <c r="G13" s="8">
        <f>SUM(G6:G12)</f>
        <v>4763.0929999999998</v>
      </c>
      <c r="H13" s="9">
        <f t="shared" si="1"/>
        <v>6.4447787419274399E-2</v>
      </c>
    </row>
    <row r="14" spans="1:11" ht="40.5" customHeight="1" x14ac:dyDescent="0.25">
      <c r="A14" s="49" t="s">
        <v>15</v>
      </c>
      <c r="B14" s="3" t="s">
        <v>8</v>
      </c>
      <c r="C14" s="4">
        <v>3970.0549999999998</v>
      </c>
      <c r="D14" s="27"/>
      <c r="E14" s="5">
        <f t="shared" si="0"/>
        <v>0</v>
      </c>
      <c r="F14" s="27">
        <v>3473.7980000000002</v>
      </c>
      <c r="G14" s="27">
        <v>0.68300000000000005</v>
      </c>
      <c r="H14" s="5">
        <f t="shared" si="1"/>
        <v>1.9661477149793971E-4</v>
      </c>
    </row>
    <row r="15" spans="1:11" ht="20.25" x14ac:dyDescent="0.25">
      <c r="A15" s="49"/>
      <c r="B15" s="3" t="s">
        <v>16</v>
      </c>
      <c r="C15" s="4">
        <v>266.589</v>
      </c>
      <c r="D15" s="27">
        <v>17.233000000000001</v>
      </c>
      <c r="E15" s="5">
        <f t="shared" si="0"/>
        <v>6.4642577150595112E-2</v>
      </c>
      <c r="F15" s="27">
        <v>275.07499999999993</v>
      </c>
      <c r="G15" s="27">
        <v>19.018000000000001</v>
      </c>
      <c r="H15" s="5">
        <f t="shared" si="1"/>
        <v>6.9137507952376651E-2</v>
      </c>
    </row>
    <row r="16" spans="1:11" ht="20.25" x14ac:dyDescent="0.25">
      <c r="A16" s="49"/>
      <c r="B16" s="3" t="s">
        <v>17</v>
      </c>
      <c r="C16" s="4">
        <v>146.99600000000001</v>
      </c>
      <c r="D16" s="27">
        <v>8.4860000000000007</v>
      </c>
      <c r="E16" s="5">
        <f t="shared" si="0"/>
        <v>5.7729462026177583E-2</v>
      </c>
      <c r="F16" s="27">
        <v>146.58500000000004</v>
      </c>
      <c r="G16" s="27">
        <v>12.923999999999999</v>
      </c>
      <c r="H16" s="5">
        <f t="shared" si="1"/>
        <v>8.8167274959920841E-2</v>
      </c>
    </row>
    <row r="17" spans="1:8" ht="43.5" customHeight="1" x14ac:dyDescent="0.25">
      <c r="A17" s="49"/>
      <c r="B17" s="3" t="s">
        <v>18</v>
      </c>
      <c r="C17" s="4">
        <v>76.161000000000001</v>
      </c>
      <c r="D17" s="27">
        <v>0.29299999999999998</v>
      </c>
      <c r="E17" s="5">
        <f t="shared" si="0"/>
        <v>3.8471133519780462E-3</v>
      </c>
      <c r="F17" s="27">
        <v>69.063000000000002</v>
      </c>
      <c r="G17" s="27">
        <v>0.54299999999999993</v>
      </c>
      <c r="H17" s="5">
        <f t="shared" si="1"/>
        <v>7.8623865166587009E-3</v>
      </c>
    </row>
    <row r="18" spans="1:8" ht="20.25" x14ac:dyDescent="0.25">
      <c r="A18" s="49"/>
      <c r="B18" s="3" t="s">
        <v>19</v>
      </c>
      <c r="C18" s="4">
        <v>96.5</v>
      </c>
      <c r="D18" s="27">
        <v>2.2120000000000002</v>
      </c>
      <c r="E18" s="5">
        <f t="shared" si="0"/>
        <v>2.2922279792746116E-2</v>
      </c>
      <c r="F18" s="27">
        <v>95.533999999999992</v>
      </c>
      <c r="G18" s="27">
        <v>2.3209999999999997</v>
      </c>
      <c r="H18" s="5">
        <f t="shared" si="1"/>
        <v>2.4295015387191993E-2</v>
      </c>
    </row>
    <row r="19" spans="1:8" ht="20.25" x14ac:dyDescent="0.25">
      <c r="A19" s="49"/>
      <c r="B19" s="3" t="s">
        <v>20</v>
      </c>
      <c r="C19" s="10">
        <v>69.83</v>
      </c>
      <c r="D19" s="27">
        <v>0.45700000000000002</v>
      </c>
      <c r="E19" s="5">
        <f t="shared" si="0"/>
        <v>6.544465129600459E-3</v>
      </c>
      <c r="F19" s="28">
        <v>69.900000000000006</v>
      </c>
      <c r="G19" s="27">
        <v>1.9670000000000001</v>
      </c>
      <c r="H19" s="5">
        <f t="shared" si="1"/>
        <v>2.8140200286123032E-2</v>
      </c>
    </row>
    <row r="20" spans="1:8" ht="31.5" customHeight="1" x14ac:dyDescent="0.25">
      <c r="A20" s="49"/>
      <c r="B20" s="3" t="s">
        <v>21</v>
      </c>
      <c r="C20" s="10">
        <v>19.899999999999999</v>
      </c>
      <c r="D20" s="27"/>
      <c r="E20" s="5">
        <f t="shared" si="0"/>
        <v>0</v>
      </c>
      <c r="F20" s="2">
        <v>19.98</v>
      </c>
      <c r="G20" s="27"/>
      <c r="H20" s="5">
        <f t="shared" si="1"/>
        <v>0</v>
      </c>
    </row>
    <row r="21" spans="1:8" ht="20.25" x14ac:dyDescent="0.25">
      <c r="A21" s="49"/>
      <c r="B21" s="3" t="s">
        <v>22</v>
      </c>
      <c r="C21" s="10">
        <v>4.95</v>
      </c>
      <c r="D21" s="27"/>
      <c r="E21" s="5">
        <f t="shared" si="0"/>
        <v>0</v>
      </c>
      <c r="F21" s="2">
        <v>4.95</v>
      </c>
      <c r="G21" s="27">
        <v>0.04</v>
      </c>
      <c r="H21" s="5">
        <f t="shared" si="1"/>
        <v>8.0808080808080808E-3</v>
      </c>
    </row>
    <row r="22" spans="1:8" ht="20.25" x14ac:dyDescent="0.25">
      <c r="A22" s="49"/>
      <c r="B22" s="3" t="s">
        <v>23</v>
      </c>
      <c r="C22" s="10">
        <v>4.99</v>
      </c>
      <c r="D22" s="27">
        <v>3.0000000000000001E-3</v>
      </c>
      <c r="E22" s="5">
        <f t="shared" si="0"/>
        <v>6.0120240480961921E-4</v>
      </c>
      <c r="F22" s="2">
        <v>4.99</v>
      </c>
      <c r="G22" s="27">
        <v>3.4000000000000002E-2</v>
      </c>
      <c r="H22" s="5">
        <f t="shared" si="1"/>
        <v>6.8136272545090181E-3</v>
      </c>
    </row>
    <row r="23" spans="1:8" ht="20.25" x14ac:dyDescent="0.25">
      <c r="A23" s="49"/>
      <c r="B23" s="3" t="s">
        <v>24</v>
      </c>
      <c r="C23" s="10">
        <v>0.75</v>
      </c>
      <c r="D23" s="27"/>
      <c r="E23" s="5">
        <f t="shared" si="0"/>
        <v>0</v>
      </c>
      <c r="F23" s="2">
        <v>0.95</v>
      </c>
      <c r="G23" s="27"/>
      <c r="H23" s="5">
        <f t="shared" si="1"/>
        <v>0</v>
      </c>
    </row>
    <row r="24" spans="1:8" ht="45" customHeight="1" x14ac:dyDescent="0.25">
      <c r="A24" s="49"/>
      <c r="B24" s="3" t="s">
        <v>25</v>
      </c>
      <c r="C24" s="10">
        <v>99.82</v>
      </c>
      <c r="D24" s="27">
        <v>2.254</v>
      </c>
      <c r="E24" s="5">
        <f t="shared" si="0"/>
        <v>2.2580645161290325E-2</v>
      </c>
      <c r="F24" s="2">
        <v>99.998000000000005</v>
      </c>
      <c r="G24" s="27">
        <v>0.83299999999999996</v>
      </c>
      <c r="H24" s="5">
        <f t="shared" si="1"/>
        <v>8.3301666033320666E-3</v>
      </c>
    </row>
    <row r="25" spans="1:8" ht="25.5" customHeight="1" x14ac:dyDescent="0.25">
      <c r="A25" s="6" t="s">
        <v>14</v>
      </c>
      <c r="B25" s="3"/>
      <c r="C25" s="8">
        <f>SUM(C14:C24)</f>
        <v>4756.5409999999993</v>
      </c>
      <c r="D25" s="8">
        <f>SUM(D14:D24)</f>
        <v>30.938000000000002</v>
      </c>
      <c r="E25" s="9">
        <f t="shared" si="0"/>
        <v>6.5043063856697562E-3</v>
      </c>
      <c r="F25" s="7">
        <f>SUM(F14:F24)</f>
        <v>4260.8229999999985</v>
      </c>
      <c r="G25" s="8">
        <f>SUM(G14:G24)</f>
        <v>38.362999999999992</v>
      </c>
      <c r="H25" s="9">
        <f t="shared" si="1"/>
        <v>9.0036596216270907E-3</v>
      </c>
    </row>
    <row r="26" spans="1:8" ht="20.25" customHeight="1" x14ac:dyDescent="0.25">
      <c r="A26" s="49" t="s">
        <v>26</v>
      </c>
      <c r="B26" s="3" t="s">
        <v>16</v>
      </c>
      <c r="C26" s="4">
        <v>1141.1880000000001</v>
      </c>
      <c r="D26" s="27">
        <v>5.2999999999999999E-2</v>
      </c>
      <c r="E26" s="5">
        <f t="shared" si="0"/>
        <v>4.6442829752854039E-5</v>
      </c>
      <c r="F26" s="27">
        <v>1135.5639999999999</v>
      </c>
      <c r="G26" s="27">
        <v>27.409000000000002</v>
      </c>
      <c r="H26" s="5">
        <f t="shared" si="1"/>
        <v>2.4136904657069091E-2</v>
      </c>
    </row>
    <row r="27" spans="1:8" ht="20.25" x14ac:dyDescent="0.25">
      <c r="A27" s="49"/>
      <c r="B27" s="3" t="s">
        <v>17</v>
      </c>
      <c r="C27" s="4">
        <v>255.27699999999999</v>
      </c>
      <c r="D27" s="27">
        <v>2.1999999999999999E-2</v>
      </c>
      <c r="E27" s="5">
        <f t="shared" si="0"/>
        <v>8.6180893695867627E-5</v>
      </c>
      <c r="F27" s="27">
        <v>252.36299999999997</v>
      </c>
      <c r="G27" s="27">
        <v>4.37</v>
      </c>
      <c r="H27" s="5">
        <f t="shared" si="1"/>
        <v>1.7316326085836675E-2</v>
      </c>
    </row>
    <row r="28" spans="1:8" ht="47.25" customHeight="1" x14ac:dyDescent="0.25">
      <c r="A28" s="49"/>
      <c r="B28" s="3" t="s">
        <v>18</v>
      </c>
      <c r="C28" s="4">
        <v>298.935</v>
      </c>
      <c r="D28" s="27">
        <v>4.0000000000000001E-3</v>
      </c>
      <c r="E28" s="5">
        <f t="shared" si="0"/>
        <v>1.3380835298643519E-5</v>
      </c>
      <c r="F28" s="27">
        <v>243.52900000000002</v>
      </c>
      <c r="G28" s="27">
        <v>5.2140000000000004</v>
      </c>
      <c r="H28" s="5">
        <f t="shared" si="1"/>
        <v>2.141018112832558E-2</v>
      </c>
    </row>
    <row r="29" spans="1:8" ht="20.25" x14ac:dyDescent="0.25">
      <c r="A29" s="49"/>
      <c r="B29" s="3" t="s">
        <v>19</v>
      </c>
      <c r="C29" s="4">
        <v>568.08000000000004</v>
      </c>
      <c r="D29" s="27">
        <v>2.2000000000000002E-2</v>
      </c>
      <c r="E29" s="5">
        <f t="shared" si="0"/>
        <v>3.8726939867624281E-5</v>
      </c>
      <c r="F29" s="27">
        <v>558.83799999999997</v>
      </c>
      <c r="G29" s="27">
        <v>5.5179999999999998</v>
      </c>
      <c r="H29" s="5">
        <f t="shared" si="1"/>
        <v>9.8740601032857468E-3</v>
      </c>
    </row>
    <row r="30" spans="1:8" ht="20.25" x14ac:dyDescent="0.25">
      <c r="A30" s="49"/>
      <c r="B30" s="3" t="s">
        <v>20</v>
      </c>
      <c r="C30" s="10">
        <v>199.78</v>
      </c>
      <c r="D30" s="27">
        <v>2.8000000000000001E-2</v>
      </c>
      <c r="E30" s="5">
        <f t="shared" si="0"/>
        <v>1.4015416958654519E-4</v>
      </c>
      <c r="F30" s="28">
        <v>199.97</v>
      </c>
      <c r="G30" s="27">
        <v>0.91000000000000014</v>
      </c>
      <c r="H30" s="5">
        <f t="shared" si="1"/>
        <v>4.5506826023903593E-3</v>
      </c>
    </row>
    <row r="31" spans="1:8" ht="48.75" customHeight="1" x14ac:dyDescent="0.25">
      <c r="A31" s="49"/>
      <c r="B31" s="3" t="s">
        <v>27</v>
      </c>
      <c r="C31" s="10">
        <v>399.99</v>
      </c>
      <c r="D31" s="27"/>
      <c r="E31" s="5">
        <f t="shared" si="0"/>
        <v>0</v>
      </c>
      <c r="F31" s="28">
        <v>399.99</v>
      </c>
      <c r="G31" s="27">
        <v>0.111</v>
      </c>
      <c r="H31" s="5">
        <f t="shared" si="1"/>
        <v>2.7750693767344183E-4</v>
      </c>
    </row>
    <row r="32" spans="1:8" ht="20.25" x14ac:dyDescent="0.25">
      <c r="A32" s="49"/>
      <c r="B32" s="3" t="s">
        <v>28</v>
      </c>
      <c r="C32" s="10">
        <v>99.6</v>
      </c>
      <c r="D32" s="27"/>
      <c r="E32" s="5">
        <f t="shared" si="0"/>
        <v>0</v>
      </c>
      <c r="F32" s="28">
        <v>99.8</v>
      </c>
      <c r="G32" s="27"/>
      <c r="H32" s="5">
        <f t="shared" si="1"/>
        <v>0</v>
      </c>
    </row>
    <row r="33" spans="1:8" ht="20.25" x14ac:dyDescent="0.25">
      <c r="A33" s="49"/>
      <c r="B33" s="3" t="s">
        <v>21</v>
      </c>
      <c r="C33" s="10">
        <v>1.9</v>
      </c>
      <c r="D33" s="27"/>
      <c r="E33" s="5">
        <f t="shared" si="0"/>
        <v>0</v>
      </c>
      <c r="F33" s="28">
        <v>1.98</v>
      </c>
      <c r="G33" s="27"/>
      <c r="H33" s="5">
        <f t="shared" si="1"/>
        <v>0</v>
      </c>
    </row>
    <row r="34" spans="1:8" ht="20.25" x14ac:dyDescent="0.25">
      <c r="A34" s="49"/>
      <c r="B34" s="3" t="s">
        <v>22</v>
      </c>
      <c r="C34" s="10">
        <v>49.07</v>
      </c>
      <c r="D34" s="27">
        <v>7.0000000000000001E-3</v>
      </c>
      <c r="E34" s="5">
        <f t="shared" si="0"/>
        <v>1.4265335235378031E-4</v>
      </c>
      <c r="F34" s="28">
        <v>49.94</v>
      </c>
      <c r="G34" s="27">
        <v>0.33</v>
      </c>
      <c r="H34" s="5">
        <f t="shared" si="1"/>
        <v>6.6079295154185024E-3</v>
      </c>
    </row>
    <row r="35" spans="1:8" ht="20.25" x14ac:dyDescent="0.25">
      <c r="A35" s="49"/>
      <c r="B35" s="3" t="s">
        <v>23</v>
      </c>
      <c r="C35" s="10">
        <v>29.78</v>
      </c>
      <c r="D35" s="27"/>
      <c r="E35" s="5">
        <f t="shared" si="0"/>
        <v>0</v>
      </c>
      <c r="F35" s="28">
        <v>29.98</v>
      </c>
      <c r="G35" s="27">
        <v>0.26500000000000001</v>
      </c>
      <c r="H35" s="5">
        <f t="shared" si="1"/>
        <v>8.8392261507671786E-3</v>
      </c>
    </row>
    <row r="36" spans="1:8" ht="20.25" x14ac:dyDescent="0.25">
      <c r="A36" s="49"/>
      <c r="B36" s="3" t="s">
        <v>24</v>
      </c>
      <c r="C36" s="10">
        <v>119.73</v>
      </c>
      <c r="D36" s="27"/>
      <c r="E36" s="5">
        <f t="shared" si="0"/>
        <v>0</v>
      </c>
      <c r="F36" s="28">
        <v>119.9</v>
      </c>
      <c r="G36" s="27"/>
      <c r="H36" s="5">
        <f t="shared" si="1"/>
        <v>0</v>
      </c>
    </row>
    <row r="37" spans="1:8" ht="37.5" customHeight="1" x14ac:dyDescent="0.25">
      <c r="A37" s="49"/>
      <c r="B37" s="3" t="s">
        <v>25</v>
      </c>
      <c r="C37" s="10">
        <v>299.72000000000003</v>
      </c>
      <c r="D37" s="27">
        <v>1.4999999999999999E-2</v>
      </c>
      <c r="E37" s="5">
        <f t="shared" si="0"/>
        <v>5.0046710262912044E-5</v>
      </c>
      <c r="F37" s="28">
        <v>299.5</v>
      </c>
      <c r="G37" s="27">
        <v>1.226</v>
      </c>
      <c r="H37" s="5">
        <f t="shared" si="1"/>
        <v>4.0934891485809683E-3</v>
      </c>
    </row>
    <row r="38" spans="1:8" s="30" customFormat="1" ht="35.25" customHeight="1" x14ac:dyDescent="0.25">
      <c r="A38" s="49"/>
      <c r="B38" s="33" t="s">
        <v>46</v>
      </c>
      <c r="C38" s="34">
        <v>1.25</v>
      </c>
      <c r="D38" s="27">
        <v>2E-3</v>
      </c>
      <c r="E38" s="35">
        <f t="shared" si="0"/>
        <v>1.6000000000000001E-3</v>
      </c>
      <c r="F38" s="36">
        <v>1.97</v>
      </c>
      <c r="G38" s="27">
        <v>1E-3</v>
      </c>
      <c r="H38" s="35">
        <f t="shared" si="1"/>
        <v>5.0761421319796957E-4</v>
      </c>
    </row>
    <row r="39" spans="1:8" ht="33" customHeight="1" x14ac:dyDescent="0.25">
      <c r="A39" s="49"/>
      <c r="B39" s="3" t="s">
        <v>30</v>
      </c>
      <c r="C39" s="10">
        <v>60</v>
      </c>
      <c r="D39" s="27"/>
      <c r="E39" s="5">
        <f t="shared" si="0"/>
        <v>0</v>
      </c>
      <c r="F39" s="28">
        <v>60</v>
      </c>
      <c r="G39" s="27"/>
      <c r="H39" s="5">
        <f t="shared" si="1"/>
        <v>0</v>
      </c>
    </row>
    <row r="40" spans="1:8" s="29" customFormat="1" ht="24" customHeight="1" x14ac:dyDescent="0.25">
      <c r="A40" s="49"/>
      <c r="B40" s="33" t="s">
        <v>31</v>
      </c>
      <c r="C40" s="34">
        <v>50</v>
      </c>
      <c r="D40" s="27">
        <v>8.0000000000000002E-3</v>
      </c>
      <c r="E40" s="35">
        <f t="shared" si="0"/>
        <v>1.6000000000000001E-4</v>
      </c>
      <c r="F40" s="36">
        <v>50</v>
      </c>
      <c r="G40" s="27">
        <v>1.484</v>
      </c>
      <c r="H40" s="35">
        <f t="shared" si="1"/>
        <v>2.9679999999999998E-2</v>
      </c>
    </row>
    <row r="41" spans="1:8" ht="20.25" x14ac:dyDescent="0.25">
      <c r="A41" s="6" t="s">
        <v>14</v>
      </c>
      <c r="B41" s="3"/>
      <c r="C41" s="8">
        <f>SUM(C26:C40)</f>
        <v>3574.3</v>
      </c>
      <c r="D41" s="8">
        <f>SUM(D26:D40)</f>
        <v>0.16100000000000003</v>
      </c>
      <c r="E41" s="9">
        <f t="shared" si="0"/>
        <v>4.5043784797023201E-5</v>
      </c>
      <c r="F41" s="7">
        <f>SUM(F26:F40)</f>
        <v>3503.3240000000001</v>
      </c>
      <c r="G41" s="8">
        <f>SUM(G26:G40)</f>
        <v>46.838000000000001</v>
      </c>
      <c r="H41" s="9">
        <f t="shared" si="1"/>
        <v>1.3369588425164216E-2</v>
      </c>
    </row>
    <row r="42" spans="1:8" ht="40.5" customHeight="1" x14ac:dyDescent="0.25">
      <c r="A42" s="49" t="s">
        <v>32</v>
      </c>
      <c r="B42" s="11" t="s">
        <v>29</v>
      </c>
      <c r="C42" s="10">
        <v>1.35</v>
      </c>
      <c r="D42" s="27"/>
      <c r="E42" s="5">
        <f t="shared" si="0"/>
        <v>0</v>
      </c>
      <c r="F42" s="2">
        <v>1.35</v>
      </c>
      <c r="G42" s="27"/>
      <c r="H42" s="5">
        <f t="shared" si="1"/>
        <v>0</v>
      </c>
    </row>
    <row r="43" spans="1:8" ht="20.25" customHeight="1" x14ac:dyDescent="0.25">
      <c r="A43" s="49"/>
      <c r="B43" s="11" t="s">
        <v>33</v>
      </c>
      <c r="C43" s="10">
        <v>10.5</v>
      </c>
      <c r="D43" s="27"/>
      <c r="E43" s="5">
        <f t="shared" si="0"/>
        <v>0</v>
      </c>
      <c r="F43" s="2">
        <v>10.199999999999999</v>
      </c>
      <c r="G43" s="27"/>
      <c r="H43" s="5">
        <f t="shared" si="1"/>
        <v>0</v>
      </c>
    </row>
    <row r="44" spans="1:8" ht="20.25" x14ac:dyDescent="0.25">
      <c r="A44" s="49"/>
      <c r="B44" s="11" t="s">
        <v>19</v>
      </c>
      <c r="C44" s="10">
        <v>4</v>
      </c>
      <c r="D44" s="27"/>
      <c r="E44" s="5">
        <f t="shared" si="0"/>
        <v>0</v>
      </c>
      <c r="F44" s="2">
        <v>3.3</v>
      </c>
      <c r="G44" s="27"/>
      <c r="H44" s="5">
        <f t="shared" si="1"/>
        <v>0</v>
      </c>
    </row>
    <row r="45" spans="1:8" ht="20.25" x14ac:dyDescent="0.25">
      <c r="A45" s="49"/>
      <c r="B45" s="11" t="s">
        <v>34</v>
      </c>
      <c r="C45" s="10">
        <v>0.2</v>
      </c>
      <c r="D45" s="27"/>
      <c r="E45" s="5">
        <f t="shared" si="0"/>
        <v>0</v>
      </c>
      <c r="F45" s="10">
        <v>0.2</v>
      </c>
      <c r="G45" s="27"/>
      <c r="H45" s="5">
        <f t="shared" si="1"/>
        <v>0</v>
      </c>
    </row>
    <row r="46" spans="1:8" ht="20.25" x14ac:dyDescent="0.25">
      <c r="A46" s="49"/>
      <c r="B46" s="11" t="s">
        <v>22</v>
      </c>
      <c r="C46" s="10">
        <v>0.25</v>
      </c>
      <c r="D46" s="27"/>
      <c r="E46" s="5">
        <f t="shared" si="0"/>
        <v>0</v>
      </c>
      <c r="F46" s="10">
        <v>0.25</v>
      </c>
      <c r="G46" s="27"/>
      <c r="H46" s="5">
        <f t="shared" si="1"/>
        <v>0</v>
      </c>
    </row>
    <row r="47" spans="1:8" ht="20.25" x14ac:dyDescent="0.25">
      <c r="A47" s="49"/>
      <c r="B47" s="11" t="s">
        <v>21</v>
      </c>
      <c r="C47" s="10">
        <v>1</v>
      </c>
      <c r="D47" s="27"/>
      <c r="E47" s="5">
        <f t="shared" si="0"/>
        <v>0</v>
      </c>
      <c r="F47" s="2">
        <v>0.95</v>
      </c>
      <c r="G47" s="27"/>
      <c r="H47" s="5">
        <f t="shared" si="1"/>
        <v>0</v>
      </c>
    </row>
    <row r="48" spans="1:8" ht="20.25" x14ac:dyDescent="0.25">
      <c r="A48" s="49"/>
      <c r="B48" s="11" t="s">
        <v>20</v>
      </c>
      <c r="C48" s="10">
        <v>5</v>
      </c>
      <c r="D48" s="27"/>
      <c r="E48" s="5">
        <f t="shared" si="0"/>
        <v>0</v>
      </c>
      <c r="F48" s="2">
        <v>4.0999999999999996</v>
      </c>
      <c r="G48" s="27"/>
      <c r="H48" s="5">
        <f t="shared" si="1"/>
        <v>0</v>
      </c>
    </row>
    <row r="49" spans="1:23" ht="20.25" x14ac:dyDescent="0.25">
      <c r="A49" s="49"/>
      <c r="B49" s="11" t="s">
        <v>35</v>
      </c>
      <c r="C49" s="10">
        <v>0.8</v>
      </c>
      <c r="D49" s="27"/>
      <c r="E49" s="5">
        <f t="shared" si="0"/>
        <v>0</v>
      </c>
      <c r="F49" s="2">
        <v>0.8</v>
      </c>
      <c r="G49" s="27"/>
      <c r="H49" s="5">
        <f t="shared" si="1"/>
        <v>0</v>
      </c>
      <c r="N49" s="12"/>
      <c r="O49" s="50"/>
      <c r="P49" s="50"/>
      <c r="Q49" s="43"/>
      <c r="R49" s="43"/>
      <c r="S49" s="12"/>
    </row>
    <row r="50" spans="1:23" ht="20.25" x14ac:dyDescent="0.25">
      <c r="A50" s="6" t="s">
        <v>14</v>
      </c>
      <c r="B50" s="11"/>
      <c r="C50" s="8">
        <f>SUM(C42:C49)</f>
        <v>23.1</v>
      </c>
      <c r="D50" s="15">
        <f>SUM(D42:D49)</f>
        <v>0</v>
      </c>
      <c r="E50" s="9">
        <f t="shared" si="0"/>
        <v>0</v>
      </c>
      <c r="F50" s="7">
        <f>SUM(F42:F49)</f>
        <v>21.149999999999995</v>
      </c>
      <c r="G50" s="15">
        <f>SUM(G42:G49)</f>
        <v>0</v>
      </c>
      <c r="H50" s="9">
        <f t="shared" si="1"/>
        <v>0</v>
      </c>
      <c r="N50" s="12"/>
      <c r="O50" s="13"/>
      <c r="P50" s="13"/>
      <c r="Q50" s="14"/>
      <c r="R50" s="14"/>
      <c r="S50" s="12"/>
    </row>
    <row r="51" spans="1:23" ht="49.5" customHeight="1" x14ac:dyDescent="0.25">
      <c r="A51" s="1" t="s">
        <v>14</v>
      </c>
      <c r="B51" s="1"/>
      <c r="C51" s="8">
        <f>SUM(C13,C25,C41,C50)</f>
        <v>82620.975000000006</v>
      </c>
      <c r="D51" s="8">
        <f>SUM(D13,D25,D41,D50)</f>
        <v>8234.7540000000008</v>
      </c>
      <c r="E51" s="9">
        <f t="shared" si="0"/>
        <v>9.9669048930976667E-2</v>
      </c>
      <c r="F51" s="7">
        <f>SUM(F13,F25,F41,F50)</f>
        <v>81691.526999999987</v>
      </c>
      <c r="G51" s="7">
        <f>SUM(G13,G25,G41,G50)</f>
        <v>4848.2939999999999</v>
      </c>
      <c r="H51" s="9">
        <f t="shared" si="1"/>
        <v>5.9348798805046218E-2</v>
      </c>
      <c r="N51" s="2"/>
    </row>
    <row r="52" spans="1:23" ht="33" customHeight="1" x14ac:dyDescent="0.35">
      <c r="A52" s="44" t="s">
        <v>51</v>
      </c>
      <c r="B52" s="44"/>
      <c r="C52" s="16"/>
      <c r="D52" s="16"/>
      <c r="E52" s="17"/>
      <c r="F52" s="17"/>
      <c r="G52" s="17"/>
      <c r="H52" s="17"/>
    </row>
    <row r="53" spans="1:23" ht="45.75" customHeight="1" x14ac:dyDescent="0.3">
      <c r="A53" s="45" t="s">
        <v>52</v>
      </c>
      <c r="B53" s="45"/>
      <c r="C53" s="18" t="s">
        <v>36</v>
      </c>
      <c r="D53" s="18" t="s">
        <v>37</v>
      </c>
      <c r="E53" s="31"/>
      <c r="F53" s="19"/>
      <c r="G53" s="19"/>
      <c r="H53" s="19"/>
    </row>
    <row r="54" spans="1:23" ht="43.5" customHeight="1" x14ac:dyDescent="0.25">
      <c r="A54" s="20" t="s">
        <v>38</v>
      </c>
      <c r="B54" s="11">
        <v>79</v>
      </c>
      <c r="C54" s="21">
        <v>79</v>
      </c>
      <c r="D54" s="11">
        <v>0</v>
      </c>
      <c r="E54" s="22" t="s">
        <v>54</v>
      </c>
      <c r="F54" s="22"/>
      <c r="G54" s="22"/>
      <c r="H54" s="23"/>
      <c r="I54" s="12"/>
      <c r="J54" s="12"/>
      <c r="K54" s="12"/>
    </row>
    <row r="55" spans="1:23" ht="36" customHeight="1" x14ac:dyDescent="0.25">
      <c r="A55" s="20" t="s">
        <v>39</v>
      </c>
      <c r="B55" s="11">
        <v>142</v>
      </c>
      <c r="C55" s="11">
        <v>106</v>
      </c>
      <c r="D55" s="11">
        <v>36</v>
      </c>
      <c r="E55" s="22" t="s">
        <v>47</v>
      </c>
      <c r="F55" s="22"/>
      <c r="G55" s="22"/>
      <c r="H55" s="22"/>
    </row>
    <row r="56" spans="1:23" ht="41.25" customHeight="1" x14ac:dyDescent="0.25">
      <c r="A56" s="20" t="s">
        <v>40</v>
      </c>
      <c r="B56" s="11">
        <v>94</v>
      </c>
      <c r="C56" s="11" t="s">
        <v>49</v>
      </c>
      <c r="D56" s="11" t="s">
        <v>41</v>
      </c>
      <c r="E56" s="22" t="s">
        <v>53</v>
      </c>
      <c r="F56" s="22"/>
      <c r="G56" s="22"/>
      <c r="H56" s="22"/>
    </row>
    <row r="57" spans="1:23" ht="35.25" customHeight="1" x14ac:dyDescent="0.35">
      <c r="A57" s="20" t="s">
        <v>42</v>
      </c>
      <c r="B57" s="11"/>
      <c r="C57" s="11"/>
      <c r="D57" s="11"/>
      <c r="E57" s="46" t="s">
        <v>48</v>
      </c>
      <c r="F57" s="47"/>
      <c r="G57" s="47"/>
      <c r="H57" s="47"/>
      <c r="P57" s="48"/>
      <c r="Q57" s="48"/>
      <c r="R57" s="48"/>
      <c r="S57" s="48"/>
      <c r="T57" s="48"/>
      <c r="U57" s="48"/>
      <c r="V57" s="48"/>
      <c r="W57" s="48"/>
    </row>
    <row r="58" spans="1:23" ht="42" customHeight="1" x14ac:dyDescent="0.25">
      <c r="A58" s="20" t="s">
        <v>43</v>
      </c>
      <c r="B58" s="11"/>
      <c r="C58" s="11"/>
      <c r="D58" s="11"/>
      <c r="E58" s="38"/>
      <c r="F58" s="39"/>
      <c r="G58" s="39"/>
      <c r="H58" s="39"/>
    </row>
    <row r="59" spans="1:23" ht="55.5" customHeight="1" x14ac:dyDescent="0.3">
      <c r="A59" s="24" t="s">
        <v>44</v>
      </c>
      <c r="B59" s="3"/>
      <c r="C59" s="11"/>
      <c r="D59" s="25"/>
      <c r="E59" s="40"/>
      <c r="F59" s="41"/>
      <c r="G59" s="41"/>
      <c r="H59" s="42"/>
    </row>
    <row r="316" spans="7:7" ht="20.25" x14ac:dyDescent="0.3">
      <c r="G316" s="26" t="s">
        <v>45</v>
      </c>
    </row>
  </sheetData>
  <mergeCells count="19">
    <mergeCell ref="A1:H1"/>
    <mergeCell ref="I1:K4"/>
    <mergeCell ref="A2:H2"/>
    <mergeCell ref="A4:A5"/>
    <mergeCell ref="B4:B5"/>
    <mergeCell ref="C4:E4"/>
    <mergeCell ref="F4:H4"/>
    <mergeCell ref="A6:A12"/>
    <mergeCell ref="A14:A24"/>
    <mergeCell ref="A26:A40"/>
    <mergeCell ref="A42:A49"/>
    <mergeCell ref="O49:P49"/>
    <mergeCell ref="E58:H58"/>
    <mergeCell ref="E59:H59"/>
    <mergeCell ref="Q49:R49"/>
    <mergeCell ref="A52:B52"/>
    <mergeCell ref="A53:B53"/>
    <mergeCell ref="E57:H57"/>
    <mergeCell ref="P57:W57"/>
  </mergeCells>
  <printOptions verticalCentered="1"/>
  <pageMargins left="0.70833333333333304" right="0.31527777777777799" top="0.35416666666666702" bottom="0.35416666666666702" header="0.51180555555555496" footer="0.51180555555555496"/>
  <pageSetup paperSize="9" scale="50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69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Лист1</vt:lpstr>
      <vt:lpstr>Лист1!Print_Area_0</vt:lpstr>
      <vt:lpstr>Лист1!Область_печати</vt:lpstr>
      <vt:lpstr>Лист1!Сверка_05.06.2017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10</cp:revision>
  <cp:lastPrinted>2020-02-04T06:36:09Z</cp:lastPrinted>
  <dcterms:created xsi:type="dcterms:W3CDTF">2014-12-05T10:55:26Z</dcterms:created>
  <dcterms:modified xsi:type="dcterms:W3CDTF">2020-02-04T06:37:34Z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