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20" windowWidth="16380" windowHeight="7770" tabRatio="500"/>
  </bookViews>
  <sheets>
    <sheet name="Лист1" sheetId="1" r:id="rId1"/>
  </sheets>
  <definedNames>
    <definedName name="Print_Area_0" localSheetId="0">Лист1!$A$1:$H$60</definedName>
    <definedName name="_xlnm.Print_Area" localSheetId="0">Лист1!$A$1:$H$60</definedName>
    <definedName name="Сверка_05.06.2017" localSheetId="0">Лист1!$A$1:$H$60</definedName>
  </definedNames>
  <calcPr calcId="145621" iterateDelta="1E-4"/>
</workbook>
</file>

<file path=xl/calcChain.xml><?xml version="1.0" encoding="utf-8"?>
<calcChain xmlns="http://schemas.openxmlformats.org/spreadsheetml/2006/main">
  <c r="H50" i="1" l="1"/>
  <c r="E50" i="1" l="1"/>
  <c r="E47" i="1" l="1"/>
  <c r="H47" i="1"/>
  <c r="D52" i="1" l="1"/>
  <c r="C52" i="1"/>
  <c r="E51" i="1"/>
  <c r="E49" i="1"/>
  <c r="E48" i="1"/>
  <c r="E46" i="1"/>
  <c r="E45" i="1"/>
  <c r="E44" i="1"/>
  <c r="E43" i="1"/>
  <c r="E42" i="1"/>
  <c r="D41" i="1"/>
  <c r="C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D25" i="1"/>
  <c r="C25" i="1"/>
  <c r="E24" i="1"/>
  <c r="E23" i="1"/>
  <c r="E22" i="1"/>
  <c r="E21" i="1"/>
  <c r="E20" i="1"/>
  <c r="E19" i="1"/>
  <c r="E18" i="1"/>
  <c r="E17" i="1"/>
  <c r="E16" i="1"/>
  <c r="E15" i="1"/>
  <c r="E14" i="1"/>
  <c r="D13" i="1"/>
  <c r="C13" i="1"/>
  <c r="E12" i="1"/>
  <c r="E11" i="1"/>
  <c r="E10" i="1"/>
  <c r="E9" i="1"/>
  <c r="E8" i="1"/>
  <c r="E7" i="1"/>
  <c r="E6" i="1"/>
  <c r="C53" i="1" l="1"/>
  <c r="E52" i="1"/>
  <c r="D53" i="1"/>
  <c r="E41" i="1"/>
  <c r="E25" i="1"/>
  <c r="E13" i="1"/>
  <c r="H46" i="1"/>
  <c r="E53" i="1" l="1"/>
  <c r="G52" i="1"/>
  <c r="F52" i="1"/>
  <c r="H51" i="1"/>
  <c r="H49" i="1"/>
  <c r="H48" i="1"/>
  <c r="H45" i="1"/>
  <c r="H44" i="1"/>
  <c r="H43" i="1"/>
  <c r="H42" i="1"/>
  <c r="G41" i="1"/>
  <c r="F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25" i="1"/>
  <c r="F25" i="1"/>
  <c r="H24" i="1"/>
  <c r="H23" i="1"/>
  <c r="H22" i="1"/>
  <c r="H21" i="1"/>
  <c r="H20" i="1"/>
  <c r="H19" i="1"/>
  <c r="H18" i="1"/>
  <c r="H17" i="1"/>
  <c r="H16" i="1"/>
  <c r="H15" i="1"/>
  <c r="H14" i="1"/>
  <c r="G13" i="1"/>
  <c r="F13" i="1"/>
  <c r="H12" i="1"/>
  <c r="H11" i="1"/>
  <c r="H10" i="1"/>
  <c r="H9" i="1"/>
  <c r="H8" i="1"/>
  <c r="H7" i="1"/>
  <c r="H6" i="1"/>
  <c r="H41" i="1" l="1"/>
  <c r="H25" i="1"/>
  <c r="F53" i="1"/>
  <c r="G53" i="1"/>
  <c r="H13" i="1"/>
  <c r="H52" i="1"/>
  <c r="H53" i="1" l="1"/>
</calcChain>
</file>

<file path=xl/sharedStrings.xml><?xml version="1.0" encoding="utf-8"?>
<sst xmlns="http://schemas.openxmlformats.org/spreadsheetml/2006/main" count="79" uniqueCount="53">
  <si>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</si>
  <si>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</si>
  <si>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</si>
  <si>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</si>
  <si>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</si>
  <si>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</si>
  <si>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</si>
  <si>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</si>
  <si>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</si>
  <si>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</si>
  <si>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</si>
  <si>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</si>
  <si>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</si>
  <si>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</si>
  <si>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</si>
  <si>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</si>
  <si>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</si>
  <si>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</si>
  <si>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</si>
  <si>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</si>
  <si>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</si>
  <si>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</si>
  <si>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</si>
  <si>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</si>
  <si>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</si>
  <si>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</si>
  <si>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</si>
  <si>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</si>
  <si>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</si>
  <si>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</si>
  <si>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</si>
  <si>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</si>
  <si>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</si>
  <si>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</si>
  <si>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</si>
  <si>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</si>
  <si>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</si>
  <si>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</si>
  <si>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</si>
  <si>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</si>
  <si>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</si>
  <si>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</si>
  <si>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</si>
  <si>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t xml:space="preserve"> -</t>
  </si>
  <si>
    <t>26 подрайон Балтийского моря 
(37 пользователя ВБР)</t>
  </si>
  <si>
    <t>Куршский залив 
(51 пользователей ВБР)</t>
  </si>
  <si>
    <t>Калининградский (Вислинский) залив 
(31 пользователя ВБР)</t>
  </si>
  <si>
    <t>* Заключено договоров пользования ВБР — 534</t>
  </si>
  <si>
    <t>по состоянию на 30.09.2019 и 30.09.2020  (в сравнении)</t>
  </si>
  <si>
    <t>По состоянию на 30.09.2020 г.</t>
  </si>
  <si>
    <t>Выдано разрешений на добычу ВБР — 459</t>
  </si>
  <si>
    <t>*Аннулировано разрешений - 23</t>
  </si>
  <si>
    <t>* Внесено изменений в разрешения — 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</si>
</sst>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4" fillId="0" borderId="0"/>
    <xf numFmtId="0" fontId="14" fillId="0" borderId="1" applyProtection="0"/>
    <xf numFmtId="0" fontId="1" fillId="0" borderId="0"/>
    <xf numFmtId="0" fontId="18" fillId="0" borderId="1" applyNumberFormat="0" applyFont="0" applyFill="0" applyAlignment="0" applyProtection="0">
      <alignment horizontal="left" vertical="center"/>
    </xf>
  </cellStyleXfs>
  <cellXfs count="4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/>
    <xf numFmtId="0" fontId="10" fillId="0" borderId="2" xfId="0" applyFont="1" applyBorder="1" applyAlignment="1"/>
    <xf numFmtId="0" fontId="0" fillId="0" borderId="0" xfId="0" applyFont="1" applyAlignment="1">
      <alignment horizontal="center" wrapText="1"/>
    </xf>
    <xf numFmtId="0" fontId="11" fillId="0" borderId="0" xfId="0" applyFont="1"/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5" fillId="4" borderId="0" xfId="0" applyFont="1" applyFill="1"/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9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17"/>
  <sheetViews>
    <sheetView tabSelected="1" view="pageBreakPreview" zoomScale="60" zoomScaleNormal="70" zoomScalePageLayoutView="59" workbookViewId="0">
      <selection activeCell="I1" sqref="I1:K4"/>
    </sheetView>
  </sheetViews>
  <sheetFormatPr defaultColWidth="8.7109375" defaultRowHeight="15" x14ac:dyDescent="0.25"/>
  <cols>
    <col min="1" max="1" width="28.85546875" customWidth="1"/>
    <col min="2" max="2" width="35.425781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6"/>
      <c r="J1" s="46"/>
      <c r="K1" s="46"/>
    </row>
    <row r="2" spans="1:11" ht="25.5" customHeight="1" x14ac:dyDescent="0.25">
      <c r="A2" s="45" t="s">
        <v>48</v>
      </c>
      <c r="B2" s="45"/>
      <c r="C2" s="45"/>
      <c r="D2" s="45"/>
      <c r="E2" s="45"/>
      <c r="F2" s="45"/>
      <c r="G2" s="45"/>
      <c r="H2" s="45"/>
      <c r="I2" s="46"/>
      <c r="J2" s="46"/>
      <c r="K2" s="46"/>
    </row>
    <row r="3" spans="1:11" ht="7.5" customHeight="1" x14ac:dyDescent="0.25">
      <c r="I3" s="46"/>
      <c r="J3" s="46"/>
      <c r="K3" s="46"/>
    </row>
    <row r="4" spans="1:11" ht="20.25" customHeight="1" x14ac:dyDescent="0.25">
      <c r="A4" s="43" t="s">
        <v>1</v>
      </c>
      <c r="B4" s="43" t="s">
        <v>2</v>
      </c>
      <c r="C4" s="43">
        <v>2019</v>
      </c>
      <c r="D4" s="43"/>
      <c r="E4" s="43"/>
      <c r="F4" s="43">
        <v>2020</v>
      </c>
      <c r="G4" s="43"/>
      <c r="H4" s="43"/>
      <c r="I4" s="46"/>
      <c r="J4" s="46"/>
      <c r="K4" s="46"/>
    </row>
    <row r="5" spans="1:11" ht="20.25" x14ac:dyDescent="0.25">
      <c r="A5" s="43"/>
      <c r="B5" s="43"/>
      <c r="C5" s="28" t="s">
        <v>3</v>
      </c>
      <c r="D5" s="9" t="s">
        <v>4</v>
      </c>
      <c r="E5" s="28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3" t="s">
        <v>44</v>
      </c>
      <c r="B6" s="3" t="s">
        <v>6</v>
      </c>
      <c r="C6" s="24">
        <v>42274.898999999998</v>
      </c>
      <c r="D6" s="24">
        <v>35214.468999999997</v>
      </c>
      <c r="E6" s="30">
        <f t="shared" ref="E6:E53" si="0">D6/C6</f>
        <v>0.83298765539333397</v>
      </c>
      <c r="F6" s="24">
        <v>46474.898999999998</v>
      </c>
      <c r="G6" s="24">
        <v>38274.896000000008</v>
      </c>
      <c r="H6" s="4">
        <f t="shared" ref="H6:H53" si="1">G6/F6</f>
        <v>0.82356060633934913</v>
      </c>
    </row>
    <row r="7" spans="1:11" ht="40.5" x14ac:dyDescent="0.25">
      <c r="A7" s="43"/>
      <c r="B7" s="3" t="s">
        <v>7</v>
      </c>
      <c r="C7" s="24">
        <v>24710.457999999999</v>
      </c>
      <c r="D7" s="24">
        <v>9872.1059999999998</v>
      </c>
      <c r="E7" s="30">
        <f t="shared" si="0"/>
        <v>0.39951125147093591</v>
      </c>
      <c r="F7" s="24">
        <v>24431.62</v>
      </c>
      <c r="G7" s="24">
        <v>10194.044000000002</v>
      </c>
      <c r="H7" s="4">
        <f t="shared" si="1"/>
        <v>0.41724797618823484</v>
      </c>
    </row>
    <row r="8" spans="1:11" ht="20.25" x14ac:dyDescent="0.25">
      <c r="A8" s="43"/>
      <c r="B8" s="3" t="s">
        <v>8</v>
      </c>
      <c r="C8" s="24">
        <v>5522.5619999999999</v>
      </c>
      <c r="D8" s="24">
        <v>1983.1100000000004</v>
      </c>
      <c r="E8" s="30">
        <f t="shared" si="0"/>
        <v>0.35909239226286649</v>
      </c>
      <c r="F8" s="24">
        <v>5236.4650000000011</v>
      </c>
      <c r="G8" s="24">
        <v>1415.9939999999999</v>
      </c>
      <c r="H8" s="4">
        <f t="shared" si="1"/>
        <v>0.27041028632865866</v>
      </c>
    </row>
    <row r="9" spans="1:11" ht="20.25" x14ac:dyDescent="0.25">
      <c r="A9" s="43"/>
      <c r="B9" s="3" t="s">
        <v>9</v>
      </c>
      <c r="C9" s="24">
        <v>1671.5550000000001</v>
      </c>
      <c r="D9" s="24">
        <v>499.73999999999995</v>
      </c>
      <c r="E9" s="30">
        <f t="shared" si="0"/>
        <v>0.29896712940944209</v>
      </c>
      <c r="F9" s="24">
        <v>1678.6660000000002</v>
      </c>
      <c r="G9" s="24">
        <v>197.79900000000001</v>
      </c>
      <c r="H9" s="4">
        <f t="shared" si="1"/>
        <v>0.11783106347540248</v>
      </c>
    </row>
    <row r="10" spans="1:11" ht="20.25" x14ac:dyDescent="0.25">
      <c r="A10" s="43"/>
      <c r="B10" s="3" t="s">
        <v>10</v>
      </c>
      <c r="C10" s="24">
        <v>48</v>
      </c>
      <c r="D10" s="24">
        <v>0.28999999999999998</v>
      </c>
      <c r="E10" s="30">
        <f t="shared" si="0"/>
        <v>6.0416666666666665E-3</v>
      </c>
      <c r="F10" s="24">
        <v>45</v>
      </c>
      <c r="G10" s="24">
        <v>5.0000000000000001E-3</v>
      </c>
      <c r="H10" s="4">
        <f t="shared" si="1"/>
        <v>1.1111111111111112E-4</v>
      </c>
    </row>
    <row r="11" spans="1:11" ht="20.25" x14ac:dyDescent="0.25">
      <c r="A11" s="43"/>
      <c r="B11" s="3" t="s">
        <v>11</v>
      </c>
      <c r="C11" s="24">
        <v>24.56</v>
      </c>
      <c r="D11" s="24">
        <v>0.58899999999999997</v>
      </c>
      <c r="E11" s="30">
        <f t="shared" si="0"/>
        <v>2.3982084690553747E-2</v>
      </c>
      <c r="F11" s="24">
        <v>24.58</v>
      </c>
      <c r="G11" s="24">
        <v>0.35599999999999998</v>
      </c>
      <c r="H11" s="4">
        <f t="shared" si="1"/>
        <v>1.4483319772172498E-2</v>
      </c>
    </row>
    <row r="12" spans="1:11" ht="20.25" x14ac:dyDescent="0.25">
      <c r="A12" s="43"/>
      <c r="B12" s="3" t="s">
        <v>12</v>
      </c>
      <c r="C12" s="24">
        <v>15</v>
      </c>
      <c r="D12" s="24"/>
      <c r="E12" s="30">
        <f t="shared" si="0"/>
        <v>0</v>
      </c>
      <c r="F12" s="24">
        <v>15</v>
      </c>
      <c r="G12" s="24"/>
      <c r="H12" s="4">
        <f t="shared" si="1"/>
        <v>0</v>
      </c>
    </row>
    <row r="13" spans="1:11" ht="20.25" x14ac:dyDescent="0.25">
      <c r="A13" s="5" t="s">
        <v>13</v>
      </c>
      <c r="B13" s="3"/>
      <c r="C13" s="7">
        <f>SUM(C6:C12)</f>
        <v>74267.033999999985</v>
      </c>
      <c r="D13" s="7">
        <f>SUM(D6:D12)</f>
        <v>47570.303999999996</v>
      </c>
      <c r="E13" s="8">
        <f t="shared" si="0"/>
        <v>0.64053054818373389</v>
      </c>
      <c r="F13" s="6">
        <f>SUM(F6:F12)</f>
        <v>77906.23</v>
      </c>
      <c r="G13" s="7">
        <f>SUM(G6:G12)</f>
        <v>50083.094000000005</v>
      </c>
      <c r="H13" s="8">
        <f t="shared" si="1"/>
        <v>0.64286378637497932</v>
      </c>
    </row>
    <row r="14" spans="1:11" ht="36.75" customHeight="1" x14ac:dyDescent="0.25">
      <c r="A14" s="43" t="s">
        <v>46</v>
      </c>
      <c r="B14" s="3" t="s">
        <v>7</v>
      </c>
      <c r="C14" s="24">
        <v>3970.0550000000003</v>
      </c>
      <c r="D14" s="24">
        <v>3073.9859999999999</v>
      </c>
      <c r="E14" s="30">
        <f t="shared" si="0"/>
        <v>0.77429305135571158</v>
      </c>
      <c r="F14" s="24">
        <v>3473.7980000000002</v>
      </c>
      <c r="G14" s="24">
        <v>1709.3519999999999</v>
      </c>
      <c r="H14" s="4">
        <f t="shared" si="1"/>
        <v>0.49207006279582166</v>
      </c>
    </row>
    <row r="15" spans="1:11" ht="20.25" x14ac:dyDescent="0.25">
      <c r="A15" s="43"/>
      <c r="B15" s="3" t="s">
        <v>14</v>
      </c>
      <c r="C15" s="24">
        <v>264.68899999999996</v>
      </c>
      <c r="D15" s="24">
        <v>91.271999999999991</v>
      </c>
      <c r="E15" s="30">
        <f t="shared" si="0"/>
        <v>0.34482732565388058</v>
      </c>
      <c r="F15" s="24">
        <v>275.07499999999993</v>
      </c>
      <c r="G15" s="24">
        <v>99.095000000000013</v>
      </c>
      <c r="H15" s="4">
        <f t="shared" si="1"/>
        <v>0.36024720530764348</v>
      </c>
    </row>
    <row r="16" spans="1:11" ht="20.25" x14ac:dyDescent="0.25">
      <c r="A16" s="43"/>
      <c r="B16" s="3" t="s">
        <v>15</v>
      </c>
      <c r="C16" s="24">
        <v>145.99599999999998</v>
      </c>
      <c r="D16" s="24">
        <v>54.818999999999996</v>
      </c>
      <c r="E16" s="30">
        <f t="shared" si="0"/>
        <v>0.3754828899421902</v>
      </c>
      <c r="F16" s="24">
        <v>146.58500000000004</v>
      </c>
      <c r="G16" s="24">
        <v>51.424999999999997</v>
      </c>
      <c r="H16" s="4">
        <f t="shared" si="1"/>
        <v>0.35082034314561505</v>
      </c>
    </row>
    <row r="17" spans="1:8" ht="25.5" customHeight="1" x14ac:dyDescent="0.25">
      <c r="A17" s="43"/>
      <c r="B17" s="3" t="s">
        <v>16</v>
      </c>
      <c r="C17" s="24">
        <v>75.960999999999999</v>
      </c>
      <c r="D17" s="24">
        <v>7.905000000000002</v>
      </c>
      <c r="E17" s="30">
        <f t="shared" si="0"/>
        <v>0.1040665604718211</v>
      </c>
      <c r="F17" s="24">
        <v>69.063000000000002</v>
      </c>
      <c r="G17" s="24">
        <v>13.093</v>
      </c>
      <c r="H17" s="4">
        <f t="shared" si="1"/>
        <v>0.18958052792377972</v>
      </c>
    </row>
    <row r="18" spans="1:8" ht="20.25" x14ac:dyDescent="0.25">
      <c r="A18" s="43"/>
      <c r="B18" s="3" t="s">
        <v>17</v>
      </c>
      <c r="C18" s="24">
        <v>93.635999999999996</v>
      </c>
      <c r="D18" s="24">
        <v>29.505000000000003</v>
      </c>
      <c r="E18" s="30">
        <f t="shared" si="0"/>
        <v>0.31510316544918626</v>
      </c>
      <c r="F18" s="24">
        <v>95.533999999999992</v>
      </c>
      <c r="G18" s="24">
        <v>36.885000000000005</v>
      </c>
      <c r="H18" s="4">
        <f t="shared" si="1"/>
        <v>0.38609290933070955</v>
      </c>
    </row>
    <row r="19" spans="1:8" s="33" customFormat="1" ht="20.25" x14ac:dyDescent="0.25">
      <c r="A19" s="43"/>
      <c r="B19" s="29" t="s">
        <v>18</v>
      </c>
      <c r="C19" s="25">
        <v>69.83</v>
      </c>
      <c r="D19" s="24">
        <v>30.542999999999992</v>
      </c>
      <c r="E19" s="30">
        <f t="shared" si="0"/>
        <v>0.43739080624373466</v>
      </c>
      <c r="F19" s="25">
        <v>69.900000000000006</v>
      </c>
      <c r="G19" s="24">
        <v>51.452999999999996</v>
      </c>
      <c r="H19" s="30">
        <f t="shared" si="1"/>
        <v>0.73609442060085828</v>
      </c>
    </row>
    <row r="20" spans="1:8" ht="21.75" customHeight="1" x14ac:dyDescent="0.25">
      <c r="A20" s="43"/>
      <c r="B20" s="3" t="s">
        <v>19</v>
      </c>
      <c r="C20" s="9">
        <v>19.899999999999999</v>
      </c>
      <c r="D20" s="24">
        <v>5.4049999999999994</v>
      </c>
      <c r="E20" s="30">
        <f t="shared" si="0"/>
        <v>0.27160804020100499</v>
      </c>
      <c r="F20" s="25">
        <v>19.98</v>
      </c>
      <c r="G20" s="24">
        <v>8.3520000000000003</v>
      </c>
      <c r="H20" s="4">
        <f t="shared" si="1"/>
        <v>0.41801801801801802</v>
      </c>
    </row>
    <row r="21" spans="1:8" ht="20.25" x14ac:dyDescent="0.25">
      <c r="A21" s="43"/>
      <c r="B21" s="3" t="s">
        <v>20</v>
      </c>
      <c r="C21" s="9">
        <v>4.95</v>
      </c>
      <c r="D21" s="25"/>
      <c r="E21" s="30">
        <f t="shared" si="0"/>
        <v>0</v>
      </c>
      <c r="F21" s="25">
        <v>4.95</v>
      </c>
      <c r="G21" s="24">
        <v>4.2000000000000003E-2</v>
      </c>
      <c r="H21" s="4">
        <f t="shared" si="1"/>
        <v>8.4848484848484857E-3</v>
      </c>
    </row>
    <row r="22" spans="1:8" ht="20.25" x14ac:dyDescent="0.25">
      <c r="A22" s="43"/>
      <c r="B22" s="3" t="s">
        <v>21</v>
      </c>
      <c r="C22" s="9">
        <v>4.99</v>
      </c>
      <c r="D22" s="24">
        <v>1.3999999999999999E-2</v>
      </c>
      <c r="E22" s="30">
        <f t="shared" si="0"/>
        <v>2.8056112224448893E-3</v>
      </c>
      <c r="F22" s="25">
        <v>4.99</v>
      </c>
      <c r="G22" s="24">
        <v>8.4000000000000005E-2</v>
      </c>
      <c r="H22" s="4">
        <f t="shared" si="1"/>
        <v>1.6833667334669337E-2</v>
      </c>
    </row>
    <row r="23" spans="1:8" ht="20.25" x14ac:dyDescent="0.25">
      <c r="A23" s="43"/>
      <c r="B23" s="3" t="s">
        <v>22</v>
      </c>
      <c r="C23" s="9">
        <v>0.75</v>
      </c>
      <c r="D23" s="25"/>
      <c r="E23" s="30">
        <f t="shared" si="0"/>
        <v>0</v>
      </c>
      <c r="F23" s="25">
        <v>0.95</v>
      </c>
      <c r="G23" s="24"/>
      <c r="H23" s="4">
        <f t="shared" si="1"/>
        <v>0</v>
      </c>
    </row>
    <row r="24" spans="1:8" ht="30.75" customHeight="1" x14ac:dyDescent="0.25">
      <c r="A24" s="43"/>
      <c r="B24" s="3" t="s">
        <v>23</v>
      </c>
      <c r="C24" s="9">
        <v>99.82</v>
      </c>
      <c r="D24" s="24">
        <v>42.283000000000001</v>
      </c>
      <c r="E24" s="30">
        <f t="shared" si="0"/>
        <v>0.42359246643959131</v>
      </c>
      <c r="F24" s="25">
        <v>99.998000000000005</v>
      </c>
      <c r="G24" s="24">
        <v>39.99499999999999</v>
      </c>
      <c r="H24" s="4">
        <f t="shared" si="1"/>
        <v>0.39995799915998309</v>
      </c>
    </row>
    <row r="25" spans="1:8" ht="25.5" customHeight="1" x14ac:dyDescent="0.25">
      <c r="A25" s="5" t="s">
        <v>13</v>
      </c>
      <c r="B25" s="3"/>
      <c r="C25" s="7">
        <f>SUM(C14:C24)</f>
        <v>4750.5770000000002</v>
      </c>
      <c r="D25" s="7">
        <f>SUM(D14:D24)</f>
        <v>3335.7320000000004</v>
      </c>
      <c r="E25" s="8">
        <f t="shared" si="0"/>
        <v>0.70217407274947874</v>
      </c>
      <c r="F25" s="6">
        <f>SUM(F14:F24)</f>
        <v>4260.8229999999985</v>
      </c>
      <c r="G25" s="7">
        <f>SUM(G14:G24)</f>
        <v>2009.7759999999998</v>
      </c>
      <c r="H25" s="8">
        <f t="shared" si="1"/>
        <v>0.47168727731708182</v>
      </c>
    </row>
    <row r="26" spans="1:8" ht="20.25" customHeight="1" x14ac:dyDescent="0.25">
      <c r="A26" s="43" t="s">
        <v>45</v>
      </c>
      <c r="B26" s="29" t="s">
        <v>14</v>
      </c>
      <c r="C26" s="24">
        <v>1141.1880000000001</v>
      </c>
      <c r="D26" s="24">
        <v>613.31200000000001</v>
      </c>
      <c r="E26" s="30">
        <f t="shared" si="0"/>
        <v>0.53743292078080029</v>
      </c>
      <c r="F26" s="24">
        <v>1143.223</v>
      </c>
      <c r="G26" s="24">
        <v>536.28</v>
      </c>
      <c r="H26" s="4">
        <f t="shared" si="1"/>
        <v>0.4690948310172206</v>
      </c>
    </row>
    <row r="27" spans="1:8" ht="20.25" x14ac:dyDescent="0.25">
      <c r="A27" s="43"/>
      <c r="B27" s="29" t="s">
        <v>15</v>
      </c>
      <c r="C27" s="24">
        <v>255.27700000000002</v>
      </c>
      <c r="D27" s="24">
        <v>136.24299999999999</v>
      </c>
      <c r="E27" s="30">
        <f t="shared" si="0"/>
        <v>0.53370652271845875</v>
      </c>
      <c r="F27" s="24">
        <v>255.98</v>
      </c>
      <c r="G27" s="24">
        <v>116.813</v>
      </c>
      <c r="H27" s="4">
        <f t="shared" si="1"/>
        <v>0.45633643253379175</v>
      </c>
    </row>
    <row r="28" spans="1:8" ht="27" customHeight="1" x14ac:dyDescent="0.25">
      <c r="A28" s="43"/>
      <c r="B28" s="29" t="s">
        <v>16</v>
      </c>
      <c r="C28" s="24">
        <v>298.935</v>
      </c>
      <c r="D28" s="24">
        <v>71.616</v>
      </c>
      <c r="E28" s="30">
        <f t="shared" si="0"/>
        <v>0.23957047518691355</v>
      </c>
      <c r="F28" s="24">
        <v>249.31500000000003</v>
      </c>
      <c r="G28" s="24">
        <v>86.838999999999999</v>
      </c>
      <c r="H28" s="4">
        <f t="shared" si="1"/>
        <v>0.3483103704149369</v>
      </c>
    </row>
    <row r="29" spans="1:8" ht="20.25" x14ac:dyDescent="0.25">
      <c r="A29" s="43"/>
      <c r="B29" s="29" t="s">
        <v>17</v>
      </c>
      <c r="C29" s="24">
        <v>568.08000000000004</v>
      </c>
      <c r="D29" s="24">
        <v>260.89</v>
      </c>
      <c r="E29" s="30">
        <f t="shared" si="0"/>
        <v>0.45924869736656804</v>
      </c>
      <c r="F29" s="24">
        <v>568.67099999999994</v>
      </c>
      <c r="G29" s="24">
        <v>257.49</v>
      </c>
      <c r="H29" s="4">
        <f t="shared" si="1"/>
        <v>0.45279256371434456</v>
      </c>
    </row>
    <row r="30" spans="1:8" s="33" customFormat="1" ht="20.25" x14ac:dyDescent="0.25">
      <c r="A30" s="43"/>
      <c r="B30" s="29" t="s">
        <v>18</v>
      </c>
      <c r="C30" s="25">
        <v>199.78</v>
      </c>
      <c r="D30" s="24">
        <v>154.92699999999999</v>
      </c>
      <c r="E30" s="30">
        <f t="shared" si="0"/>
        <v>0.77548803684052459</v>
      </c>
      <c r="F30" s="25">
        <v>199.97</v>
      </c>
      <c r="G30" s="24">
        <v>214.76</v>
      </c>
      <c r="H30" s="30">
        <f t="shared" si="1"/>
        <v>1.0739610941641247</v>
      </c>
    </row>
    <row r="31" spans="1:8" ht="28.5" customHeight="1" x14ac:dyDescent="0.25">
      <c r="A31" s="43"/>
      <c r="B31" s="29" t="s">
        <v>24</v>
      </c>
      <c r="C31" s="25">
        <v>399.99</v>
      </c>
      <c r="D31" s="24">
        <v>338.99099999999999</v>
      </c>
      <c r="E31" s="30">
        <f t="shared" si="0"/>
        <v>0.8474986874671866</v>
      </c>
      <c r="F31" s="25">
        <v>399.99</v>
      </c>
      <c r="G31" s="24">
        <v>340.6149999999999</v>
      </c>
      <c r="H31" s="4">
        <f t="shared" si="1"/>
        <v>0.85155878896972392</v>
      </c>
    </row>
    <row r="32" spans="1:8" ht="20.25" x14ac:dyDescent="0.25">
      <c r="A32" s="43"/>
      <c r="B32" s="29" t="s">
        <v>25</v>
      </c>
      <c r="C32" s="25">
        <v>99.6</v>
      </c>
      <c r="D32" s="24">
        <v>0.41200000000000003</v>
      </c>
      <c r="E32" s="30">
        <f t="shared" si="0"/>
        <v>4.1365461847389564E-3</v>
      </c>
      <c r="F32" s="25">
        <v>99.8</v>
      </c>
      <c r="G32" s="24">
        <v>13.045000000000002</v>
      </c>
      <c r="H32" s="4">
        <f t="shared" si="1"/>
        <v>0.1307114228456914</v>
      </c>
    </row>
    <row r="33" spans="1:8" ht="20.25" x14ac:dyDescent="0.25">
      <c r="A33" s="43"/>
      <c r="B33" s="29" t="s">
        <v>19</v>
      </c>
      <c r="C33" s="25">
        <v>1.9</v>
      </c>
      <c r="D33" s="24">
        <v>0.13900000000000001</v>
      </c>
      <c r="E33" s="30">
        <f t="shared" si="0"/>
        <v>7.3157894736842116E-2</v>
      </c>
      <c r="F33" s="25">
        <v>1.98</v>
      </c>
      <c r="G33" s="24">
        <v>0.35400000000000004</v>
      </c>
      <c r="H33" s="4">
        <f t="shared" si="1"/>
        <v>0.1787878787878788</v>
      </c>
    </row>
    <row r="34" spans="1:8" ht="20.25" x14ac:dyDescent="0.25">
      <c r="A34" s="43"/>
      <c r="B34" s="29" t="s">
        <v>20</v>
      </c>
      <c r="C34" s="25">
        <v>49.07</v>
      </c>
      <c r="D34" s="24">
        <v>2.3819999999999997</v>
      </c>
      <c r="E34" s="30">
        <f t="shared" si="0"/>
        <v>4.854289790095781E-2</v>
      </c>
      <c r="F34" s="25">
        <v>49.94</v>
      </c>
      <c r="G34" s="24">
        <v>1.5939999999999999</v>
      </c>
      <c r="H34" s="4">
        <f t="shared" si="1"/>
        <v>3.1918301962354824E-2</v>
      </c>
    </row>
    <row r="35" spans="1:8" ht="20.25" x14ac:dyDescent="0.25">
      <c r="A35" s="43"/>
      <c r="B35" s="29" t="s">
        <v>21</v>
      </c>
      <c r="C35" s="25">
        <v>29.78</v>
      </c>
      <c r="D35" s="24">
        <v>5.9240000000000013</v>
      </c>
      <c r="E35" s="30">
        <f t="shared" si="0"/>
        <v>0.1989254533243788</v>
      </c>
      <c r="F35" s="25">
        <v>29.98</v>
      </c>
      <c r="G35" s="24">
        <v>8.0829999999999984</v>
      </c>
      <c r="H35" s="4">
        <f t="shared" si="1"/>
        <v>0.26961307538358903</v>
      </c>
    </row>
    <row r="36" spans="1:8" ht="20.25" x14ac:dyDescent="0.25">
      <c r="A36" s="43"/>
      <c r="B36" s="29" t="s">
        <v>22</v>
      </c>
      <c r="C36" s="25">
        <v>119.73</v>
      </c>
      <c r="D36" s="24">
        <v>1.88</v>
      </c>
      <c r="E36" s="30">
        <f t="shared" si="0"/>
        <v>1.5701996158022216E-2</v>
      </c>
      <c r="F36" s="25">
        <v>119.9</v>
      </c>
      <c r="G36" s="24">
        <v>2.7850000000000001</v>
      </c>
      <c r="H36" s="4">
        <f t="shared" si="1"/>
        <v>2.3227689741451209E-2</v>
      </c>
    </row>
    <row r="37" spans="1:8" ht="28.5" customHeight="1" x14ac:dyDescent="0.25">
      <c r="A37" s="43"/>
      <c r="B37" s="29" t="s">
        <v>23</v>
      </c>
      <c r="C37" s="25">
        <v>299.72000000000003</v>
      </c>
      <c r="D37" s="24">
        <v>134.339</v>
      </c>
      <c r="E37" s="30">
        <f t="shared" si="0"/>
        <v>0.44821500066728942</v>
      </c>
      <c r="F37" s="25">
        <v>299.5</v>
      </c>
      <c r="G37" s="24">
        <v>146.75700000000003</v>
      </c>
      <c r="H37" s="4">
        <f t="shared" si="1"/>
        <v>0.49000667779632734</v>
      </c>
    </row>
    <row r="38" spans="1:8" s="26" customFormat="1" ht="24" customHeight="1" x14ac:dyDescent="0.25">
      <c r="A38" s="43"/>
      <c r="B38" s="29" t="s">
        <v>41</v>
      </c>
      <c r="C38" s="25">
        <v>1.25</v>
      </c>
      <c r="D38" s="24">
        <v>0.32100000000000001</v>
      </c>
      <c r="E38" s="30">
        <f t="shared" si="0"/>
        <v>0.25680000000000003</v>
      </c>
      <c r="F38" s="25">
        <v>1.97</v>
      </c>
      <c r="G38" s="24">
        <v>8.4999999999999992E-2</v>
      </c>
      <c r="H38" s="4">
        <f t="shared" si="1"/>
        <v>4.3147208121827409E-2</v>
      </c>
    </row>
    <row r="39" spans="1:8" ht="27" customHeight="1" x14ac:dyDescent="0.25">
      <c r="A39" s="43"/>
      <c r="B39" s="29" t="s">
        <v>26</v>
      </c>
      <c r="C39" s="25">
        <v>60</v>
      </c>
      <c r="D39" s="24">
        <v>55.647999999999996</v>
      </c>
      <c r="E39" s="30">
        <f t="shared" si="0"/>
        <v>0.92746666666666655</v>
      </c>
      <c r="F39" s="25">
        <v>60</v>
      </c>
      <c r="G39" s="24">
        <v>25.49</v>
      </c>
      <c r="H39" s="4">
        <f t="shared" si="1"/>
        <v>0.42483333333333329</v>
      </c>
    </row>
    <row r="40" spans="1:8" s="34" customFormat="1" ht="24" customHeight="1" x14ac:dyDescent="0.25">
      <c r="A40" s="43"/>
      <c r="B40" s="29" t="s">
        <v>27</v>
      </c>
      <c r="C40" s="25">
        <v>50</v>
      </c>
      <c r="D40" s="24">
        <v>28.826000000000001</v>
      </c>
      <c r="E40" s="30">
        <f t="shared" si="0"/>
        <v>0.57652000000000003</v>
      </c>
      <c r="F40" s="25">
        <v>50</v>
      </c>
      <c r="G40" s="24">
        <v>59.639000000000003</v>
      </c>
      <c r="H40" s="30">
        <f t="shared" si="1"/>
        <v>1.19278</v>
      </c>
    </row>
    <row r="41" spans="1:8" ht="20.25" x14ac:dyDescent="0.25">
      <c r="A41" s="5" t="s">
        <v>13</v>
      </c>
      <c r="B41" s="3"/>
      <c r="C41" s="7">
        <f>SUM(C26:C40)</f>
        <v>3574.3</v>
      </c>
      <c r="D41" s="31">
        <f>SUM(D26:D40)</f>
        <v>1805.85</v>
      </c>
      <c r="E41" s="32">
        <f t="shared" si="0"/>
        <v>0.50523179363791504</v>
      </c>
      <c r="F41" s="31">
        <f>SUM(F26:F40)</f>
        <v>3530.2189999999996</v>
      </c>
      <c r="G41" s="31">
        <f>SUM(G26:G40)</f>
        <v>1810.6290000000004</v>
      </c>
      <c r="H41" s="8">
        <f t="shared" si="1"/>
        <v>0.51289424253849425</v>
      </c>
    </row>
    <row r="42" spans="1:8" s="33" customFormat="1" ht="22.5" customHeight="1" x14ac:dyDescent="0.25">
      <c r="A42" s="43" t="s">
        <v>28</v>
      </c>
      <c r="B42" s="29" t="s">
        <v>41</v>
      </c>
      <c r="C42" s="25">
        <v>1.35</v>
      </c>
      <c r="D42" s="24">
        <v>0.64700000000000002</v>
      </c>
      <c r="E42" s="30">
        <f t="shared" si="0"/>
        <v>0.47925925925925922</v>
      </c>
      <c r="F42" s="25">
        <v>1.35</v>
      </c>
      <c r="G42" s="24">
        <v>1.244</v>
      </c>
      <c r="H42" s="30">
        <f t="shared" si="1"/>
        <v>0.92148148148148146</v>
      </c>
    </row>
    <row r="43" spans="1:8" ht="20.25" customHeight="1" x14ac:dyDescent="0.25">
      <c r="A43" s="43"/>
      <c r="B43" s="10" t="s">
        <v>29</v>
      </c>
      <c r="C43" s="9">
        <v>10.5</v>
      </c>
      <c r="D43" s="24">
        <v>0.51400000000000001</v>
      </c>
      <c r="E43" s="30">
        <f t="shared" si="0"/>
        <v>4.8952380952380956E-2</v>
      </c>
      <c r="F43" s="25">
        <v>10.199999999999999</v>
      </c>
      <c r="G43" s="24">
        <v>0.90100000000000002</v>
      </c>
      <c r="H43" s="4">
        <f t="shared" si="1"/>
        <v>8.8333333333333347E-2</v>
      </c>
    </row>
    <row r="44" spans="1:8" ht="20.25" x14ac:dyDescent="0.25">
      <c r="A44" s="43"/>
      <c r="B44" s="10" t="s">
        <v>17</v>
      </c>
      <c r="C44" s="9">
        <v>4</v>
      </c>
      <c r="D44" s="24">
        <v>0.46600000000000003</v>
      </c>
      <c r="E44" s="30">
        <f t="shared" si="0"/>
        <v>0.11650000000000001</v>
      </c>
      <c r="F44" s="25">
        <v>3.3</v>
      </c>
      <c r="G44" s="24">
        <v>1.1030000000000002</v>
      </c>
      <c r="H44" s="4">
        <f t="shared" si="1"/>
        <v>0.33424242424242434</v>
      </c>
    </row>
    <row r="45" spans="1:8" ht="20.25" x14ac:dyDescent="0.25">
      <c r="A45" s="43"/>
      <c r="B45" s="10" t="s">
        <v>30</v>
      </c>
      <c r="C45" s="9">
        <v>0.2</v>
      </c>
      <c r="D45" s="24">
        <v>0.13900000000000001</v>
      </c>
      <c r="E45" s="30">
        <f t="shared" si="0"/>
        <v>0.69500000000000006</v>
      </c>
      <c r="F45" s="25">
        <v>0.2</v>
      </c>
      <c r="G45" s="24">
        <v>1.4999999999999999E-2</v>
      </c>
      <c r="H45" s="4">
        <f t="shared" si="1"/>
        <v>7.4999999999999997E-2</v>
      </c>
    </row>
    <row r="46" spans="1:8" ht="20.25" x14ac:dyDescent="0.25">
      <c r="A46" s="43"/>
      <c r="B46" s="10" t="s">
        <v>20</v>
      </c>
      <c r="C46" s="9">
        <v>0.25</v>
      </c>
      <c r="D46" s="24">
        <v>0.15800000000000003</v>
      </c>
      <c r="E46" s="30">
        <f t="shared" si="0"/>
        <v>0.63200000000000012</v>
      </c>
      <c r="F46" s="25">
        <v>0.25</v>
      </c>
      <c r="G46" s="24">
        <v>0.16900000000000001</v>
      </c>
      <c r="H46" s="4">
        <f t="shared" si="1"/>
        <v>0.67600000000000005</v>
      </c>
    </row>
    <row r="47" spans="1:8" ht="20.25" x14ac:dyDescent="0.25">
      <c r="A47" s="43"/>
      <c r="B47" s="10" t="s">
        <v>14</v>
      </c>
      <c r="C47" s="9">
        <v>0.45</v>
      </c>
      <c r="D47" s="24">
        <v>0.14000000000000001</v>
      </c>
      <c r="E47" s="30">
        <f t="shared" si="0"/>
        <v>0.31111111111111112</v>
      </c>
      <c r="F47" s="25">
        <v>0.45</v>
      </c>
      <c r="G47" s="24">
        <v>0.182</v>
      </c>
      <c r="H47" s="4">
        <f t="shared" si="1"/>
        <v>0.40444444444444444</v>
      </c>
    </row>
    <row r="48" spans="1:8" ht="20.25" x14ac:dyDescent="0.25">
      <c r="A48" s="43"/>
      <c r="B48" s="10" t="s">
        <v>19</v>
      </c>
      <c r="C48" s="9">
        <v>1</v>
      </c>
      <c r="D48" s="24">
        <v>0.40800000000000003</v>
      </c>
      <c r="E48" s="30">
        <f t="shared" si="0"/>
        <v>0.40800000000000003</v>
      </c>
      <c r="F48" s="25">
        <v>0.95</v>
      </c>
      <c r="G48" s="24">
        <v>0.187</v>
      </c>
      <c r="H48" s="4">
        <f t="shared" si="1"/>
        <v>0.1968421052631579</v>
      </c>
    </row>
    <row r="49" spans="1:23" ht="20.25" x14ac:dyDescent="0.25">
      <c r="A49" s="43"/>
      <c r="B49" s="10" t="s">
        <v>18</v>
      </c>
      <c r="C49" s="9">
        <v>5</v>
      </c>
      <c r="D49" s="24">
        <v>0.28500000000000003</v>
      </c>
      <c r="E49" s="30">
        <f t="shared" si="0"/>
        <v>5.7000000000000009E-2</v>
      </c>
      <c r="F49" s="25">
        <v>4.0999999999999996</v>
      </c>
      <c r="G49" s="24">
        <v>0.5</v>
      </c>
      <c r="H49" s="4">
        <f t="shared" si="1"/>
        <v>0.12195121951219513</v>
      </c>
    </row>
    <row r="50" spans="1:23" ht="20.25" x14ac:dyDescent="0.25">
      <c r="A50" s="43"/>
      <c r="B50" s="10" t="s">
        <v>21</v>
      </c>
      <c r="C50" s="9">
        <v>0.45</v>
      </c>
      <c r="D50" s="24">
        <v>0.21700000000000003</v>
      </c>
      <c r="E50" s="30">
        <f t="shared" si="0"/>
        <v>0.48222222222222227</v>
      </c>
      <c r="F50" s="25">
        <v>0.45</v>
      </c>
      <c r="G50" s="24">
        <v>0.23200000000000001</v>
      </c>
      <c r="H50" s="4">
        <f>G50/F50</f>
        <v>0.51555555555555554</v>
      </c>
    </row>
    <row r="51" spans="1:23" ht="20.25" x14ac:dyDescent="0.25">
      <c r="A51" s="43"/>
      <c r="B51" s="10" t="s">
        <v>31</v>
      </c>
      <c r="C51" s="9">
        <v>0.8</v>
      </c>
      <c r="D51" s="24">
        <v>6.8000000000000005E-2</v>
      </c>
      <c r="E51" s="30">
        <f t="shared" si="0"/>
        <v>8.5000000000000006E-2</v>
      </c>
      <c r="F51" s="25">
        <v>0.8</v>
      </c>
      <c r="G51" s="24">
        <v>1.9E-2</v>
      </c>
      <c r="H51" s="4">
        <f t="shared" si="1"/>
        <v>2.3749999999999997E-2</v>
      </c>
      <c r="N51" s="11"/>
      <c r="O51" s="44"/>
      <c r="P51" s="44"/>
      <c r="Q51" s="37"/>
      <c r="R51" s="37"/>
      <c r="S51" s="11"/>
    </row>
    <row r="52" spans="1:23" ht="20.25" x14ac:dyDescent="0.25">
      <c r="A52" s="5" t="s">
        <v>13</v>
      </c>
      <c r="B52" s="10"/>
      <c r="C52" s="7">
        <f>SUM(C42:C51)</f>
        <v>24</v>
      </c>
      <c r="D52" s="14">
        <f>SUM(D42:D51)</f>
        <v>3.0420000000000003</v>
      </c>
      <c r="E52" s="8">
        <f t="shared" si="0"/>
        <v>0.12675</v>
      </c>
      <c r="F52" s="6">
        <f>SUM(F42:F51)</f>
        <v>22.049999999999997</v>
      </c>
      <c r="G52" s="14">
        <f>SUM(G42:G51)</f>
        <v>4.5520000000000005</v>
      </c>
      <c r="H52" s="8">
        <f t="shared" si="1"/>
        <v>0.20643990929705219</v>
      </c>
      <c r="N52" s="11"/>
      <c r="O52" s="12"/>
      <c r="P52" s="12"/>
      <c r="Q52" s="13"/>
      <c r="R52" s="13"/>
      <c r="S52" s="11"/>
    </row>
    <row r="53" spans="1:23" ht="35.25" customHeight="1" x14ac:dyDescent="0.25">
      <c r="A53" s="1" t="s">
        <v>13</v>
      </c>
      <c r="B53" s="1"/>
      <c r="C53" s="7">
        <f>SUM(C13,C25,C41,C52)</f>
        <v>82615.910999999993</v>
      </c>
      <c r="D53" s="7">
        <f>SUM(D13,D25,D41,D52)</f>
        <v>52714.928</v>
      </c>
      <c r="E53" s="8">
        <f t="shared" si="0"/>
        <v>0.63807234420013847</v>
      </c>
      <c r="F53" s="6">
        <f>SUM(F13,F25,F41,F52)</f>
        <v>85719.322</v>
      </c>
      <c r="G53" s="6">
        <f>SUM(G13,G25,G41,G52)</f>
        <v>53908.051000000007</v>
      </c>
      <c r="H53" s="8">
        <f t="shared" si="1"/>
        <v>0.62889031016834229</v>
      </c>
      <c r="N53" s="2"/>
    </row>
    <row r="54" spans="1:23" ht="29.25" customHeight="1" x14ac:dyDescent="0.35">
      <c r="A54" s="38" t="s">
        <v>49</v>
      </c>
      <c r="B54" s="38"/>
      <c r="C54" s="15"/>
      <c r="D54" s="15"/>
      <c r="E54" s="16"/>
      <c r="F54" s="16"/>
      <c r="G54" s="16"/>
      <c r="H54" s="16"/>
    </row>
    <row r="55" spans="1:23" ht="45.75" customHeight="1" x14ac:dyDescent="0.3">
      <c r="A55" s="39" t="s">
        <v>50</v>
      </c>
      <c r="B55" s="39"/>
      <c r="C55" s="17" t="s">
        <v>32</v>
      </c>
      <c r="D55" s="17" t="s">
        <v>33</v>
      </c>
      <c r="E55" s="27"/>
      <c r="F55" s="18"/>
      <c r="G55" s="18"/>
      <c r="H55" s="18"/>
    </row>
    <row r="56" spans="1:23" ht="42" customHeight="1" x14ac:dyDescent="0.25">
      <c r="A56" s="19" t="s">
        <v>34</v>
      </c>
      <c r="B56" s="10">
        <v>139</v>
      </c>
      <c r="C56" s="20">
        <v>139</v>
      </c>
      <c r="D56" s="10">
        <v>0</v>
      </c>
      <c r="E56" s="21" t="s">
        <v>47</v>
      </c>
      <c r="F56" s="21"/>
      <c r="G56" s="21"/>
      <c r="H56" s="22"/>
      <c r="I56" s="11"/>
      <c r="J56" s="11"/>
      <c r="K56" s="11"/>
    </row>
    <row r="57" spans="1:23" ht="36" customHeight="1" x14ac:dyDescent="0.25">
      <c r="A57" s="19" t="s">
        <v>35</v>
      </c>
      <c r="B57" s="10">
        <v>184</v>
      </c>
      <c r="C57" s="10">
        <v>135</v>
      </c>
      <c r="D57" s="10">
        <v>49</v>
      </c>
      <c r="E57" s="21" t="s">
        <v>42</v>
      </c>
      <c r="F57" s="21"/>
      <c r="G57" s="21"/>
      <c r="H57" s="21"/>
    </row>
    <row r="58" spans="1:23" ht="41.25" customHeight="1" x14ac:dyDescent="0.25">
      <c r="A58" s="19" t="s">
        <v>36</v>
      </c>
      <c r="B58" s="10">
        <v>119</v>
      </c>
      <c r="C58" s="10" t="s">
        <v>43</v>
      </c>
      <c r="D58" s="10" t="s">
        <v>37</v>
      </c>
      <c r="E58" s="21" t="s">
        <v>52</v>
      </c>
      <c r="F58" s="21"/>
      <c r="G58" s="21"/>
      <c r="H58" s="21"/>
    </row>
    <row r="59" spans="1:23" ht="26.25" customHeight="1" x14ac:dyDescent="0.35">
      <c r="A59" s="19" t="s">
        <v>38</v>
      </c>
      <c r="B59" s="10">
        <v>2</v>
      </c>
      <c r="C59" s="10" t="s">
        <v>43</v>
      </c>
      <c r="D59" s="10">
        <v>2</v>
      </c>
      <c r="E59" s="40" t="s">
        <v>51</v>
      </c>
      <c r="F59" s="41"/>
      <c r="G59" s="41"/>
      <c r="H59" s="41"/>
      <c r="P59" s="42"/>
      <c r="Q59" s="42"/>
      <c r="R59" s="42"/>
      <c r="S59" s="42"/>
      <c r="T59" s="42"/>
      <c r="U59" s="42"/>
      <c r="V59" s="42"/>
      <c r="W59" s="42"/>
    </row>
    <row r="60" spans="1:23" ht="39.75" customHeight="1" x14ac:dyDescent="0.25">
      <c r="A60" s="19" t="s">
        <v>39</v>
      </c>
      <c r="B60" s="10">
        <v>16</v>
      </c>
      <c r="C60" s="10">
        <v>13</v>
      </c>
      <c r="D60" s="10">
        <v>3</v>
      </c>
      <c r="E60" s="35"/>
      <c r="F60" s="36"/>
      <c r="G60" s="36"/>
      <c r="H60" s="36"/>
    </row>
    <row r="317" spans="7:7" ht="20.25" x14ac:dyDescent="0.3">
      <c r="G317" s="23" t="s">
        <v>40</v>
      </c>
    </row>
  </sheetData>
  <mergeCells count="18">
    <mergeCell ref="A1:H1"/>
    <mergeCell ref="I1:K4"/>
    <mergeCell ref="A2:H2"/>
    <mergeCell ref="A4:A5"/>
    <mergeCell ref="B4:B5"/>
    <mergeCell ref="C4:E4"/>
    <mergeCell ref="F4:H4"/>
    <mergeCell ref="A6:A12"/>
    <mergeCell ref="A14:A24"/>
    <mergeCell ref="A26:A40"/>
    <mergeCell ref="A42:A51"/>
    <mergeCell ref="O51:P51"/>
    <mergeCell ref="E60:H60"/>
    <mergeCell ref="Q51:R51"/>
    <mergeCell ref="A54:B54"/>
    <mergeCell ref="A55:B55"/>
    <mergeCell ref="E59:H59"/>
    <mergeCell ref="P59:W59"/>
  </mergeCells>
  <printOptions verticalCentered="1"/>
  <pageMargins left="0.70833333333333304" right="0.31527777777777799" top="0.35416666666666702" bottom="0.35416666666666702" header="0.51180555555555496" footer="0.51180555555555496"/>
  <pageSetup paperSize="9" scale="5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10</cp:revision>
  <cp:lastPrinted>2020-09-18T13:30:09Z</cp:lastPrinted>
  <dcterms:created xsi:type="dcterms:W3CDTF">2014-12-05T10:55:26Z</dcterms:created>
  <dcterms:modified xsi:type="dcterms:W3CDTF">2020-12-10T11:38:13Z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