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Лист1!$A$1:$H$61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1" l="1"/>
  <c r="D43" i="1"/>
  <c r="E42" i="1"/>
  <c r="H42" i="1"/>
  <c r="F43" i="1" l="1"/>
  <c r="C43" i="1"/>
  <c r="H6" i="1" l="1"/>
  <c r="H12" i="1" l="1"/>
  <c r="E12" i="1"/>
  <c r="H7" i="1" l="1"/>
  <c r="F53" i="1" l="1"/>
  <c r="C53" i="1"/>
  <c r="H49" i="1" l="1"/>
  <c r="E49" i="1"/>
  <c r="H48" i="1"/>
  <c r="E48" i="1"/>
  <c r="H52" i="1"/>
  <c r="E52" i="1"/>
  <c r="E51" i="1" l="1"/>
  <c r="E50" i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53" i="1"/>
  <c r="E43" i="1"/>
  <c r="E26" i="1"/>
  <c r="E14" i="1"/>
  <c r="H50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53" i="1"/>
  <c r="H43" i="1"/>
  <c r="H26" i="1"/>
  <c r="H14" i="1"/>
  <c r="H54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<sst xmlns="http://schemas.openxmlformats.org/spreadsheetml/2006/main" count="78" uniqueCount="54">
  <si>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</si>
  <si>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</si>
  <si>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</si>
  <si>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</si>
  <si>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</si>
  <si>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</si>
  <si>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</si>
  <si>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</si>
  <si>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</si>
  <si>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</si>
  <si>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</si>
  <si>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</si>
  <si>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</si>
  <si>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</si>
  <si>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</si>
  <si>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</si>
  <si>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</si>
  <si>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</si>
  <si>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</si>
  <si>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</si>
  <si>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</si>
  <si>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</si>
  <si>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</si>
  <si>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</si>
  <si>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</si>
  <si>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</si>
  <si>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</si>
  <si>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</si>
  <si>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</si>
  <si>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</si>
  <si>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</si>
  <si>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</si>
  <si>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</si>
  <si>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</si>
  <si>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</si>
  <si>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</si>
  <si>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</si>
  <si>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</si>
  <si>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</si>
  <si>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</si>
  <si>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</si>
  <si>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</si>
  <si>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26 подрайон Балтийского моря 
(37 пользователя ВБР)</t>
  </si>
  <si>
    <t>Виштынецкое озеро 
( 2 пользователя ВБР)</t>
  </si>
  <si>
    <t>* Заключено договоров пользования ВБР — 529</t>
  </si>
  <si>
    <t>0/2</t>
  </si>
  <si>
    <t>Куршский залив 
(51 пользователя ВБР)</t>
  </si>
  <si>
    <t>Колюшка трёхиглая</t>
  </si>
  <si>
    <t>Калининградский (Вислинский) залив 
(31 пользователя ВБР)</t>
  </si>
  <si>
    <t>по состоянию на 31.03.2020 и 31.03.2021 (в сравнении)</t>
  </si>
  <si>
    <t xml:space="preserve">  По состоянию на31.03.2021 г.</t>
  </si>
  <si>
    <t>Выдано разрешений на добычу ВБР — 274</t>
  </si>
  <si>
    <t>*Аннулировано разрешений - 9</t>
  </si>
  <si>
    <t>* Внесено изменений в разрешения —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</si>
</sst>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1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31" zoomScale="59" zoomScaleNormal="70" zoomScalePageLayoutView="59" workbookViewId="0">
      <selection activeCell="E59" sqref="E5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5"/>
      <c r="J1" s="55"/>
      <c r="K1" s="55"/>
    </row>
    <row r="2" spans="1:11" ht="25.5" customHeight="1" x14ac:dyDescent="0.25">
      <c r="A2" s="54" t="s">
        <v>49</v>
      </c>
      <c r="B2" s="54"/>
      <c r="C2" s="54"/>
      <c r="D2" s="54"/>
      <c r="E2" s="54"/>
      <c r="F2" s="54"/>
      <c r="G2" s="54"/>
      <c r="H2" s="54"/>
      <c r="I2" s="55"/>
      <c r="J2" s="55"/>
      <c r="K2" s="55"/>
    </row>
    <row r="3" spans="1:11" ht="7.5" customHeight="1" x14ac:dyDescent="0.25">
      <c r="I3" s="55"/>
      <c r="J3" s="55"/>
      <c r="K3" s="55"/>
    </row>
    <row r="4" spans="1:11" ht="20.25" customHeight="1" x14ac:dyDescent="0.25">
      <c r="A4" s="44" t="s">
        <v>1</v>
      </c>
      <c r="B4" s="44" t="s">
        <v>2</v>
      </c>
      <c r="C4" s="44">
        <v>2020</v>
      </c>
      <c r="D4" s="44"/>
      <c r="E4" s="44"/>
      <c r="F4" s="44">
        <v>2021</v>
      </c>
      <c r="G4" s="44"/>
      <c r="H4" s="44"/>
      <c r="I4" s="55"/>
      <c r="J4" s="55"/>
      <c r="K4" s="55"/>
    </row>
    <row r="5" spans="1:11" ht="20.25" x14ac:dyDescent="0.25">
      <c r="A5" s="44"/>
      <c r="B5" s="44"/>
      <c r="C5" s="21" t="s">
        <v>3</v>
      </c>
      <c r="D5" s="9" t="s">
        <v>4</v>
      </c>
      <c r="E5" s="2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4" t="s">
        <v>42</v>
      </c>
      <c r="B6" s="3" t="s">
        <v>6</v>
      </c>
      <c r="C6" s="17">
        <v>46474.898999999998</v>
      </c>
      <c r="D6" s="17">
        <v>19836.201999999997</v>
      </c>
      <c r="E6" s="37">
        <f t="shared" ref="E6:E51" si="0">D6/C6</f>
        <v>0.42681538694683335</v>
      </c>
      <c r="F6" s="17">
        <v>44674.898999999998</v>
      </c>
      <c r="G6" s="17">
        <v>25823.311999999998</v>
      </c>
      <c r="H6" s="5">
        <f t="shared" ref="H6:H51" si="1">G6/F6</f>
        <v>0.57802731686086184</v>
      </c>
    </row>
    <row r="7" spans="1:11" ht="40.5" x14ac:dyDescent="0.25">
      <c r="A7" s="44"/>
      <c r="B7" s="3" t="s">
        <v>7</v>
      </c>
      <c r="C7" s="17">
        <v>24331.62</v>
      </c>
      <c r="D7" s="17">
        <v>5318.1650000000009</v>
      </c>
      <c r="E7" s="37">
        <f t="shared" si="0"/>
        <v>0.21857011575883567</v>
      </c>
      <c r="F7" s="17">
        <v>23981.277999999998</v>
      </c>
      <c r="G7" s="17">
        <v>4220.3829999999998</v>
      </c>
      <c r="H7" s="5">
        <f>G7/F7</f>
        <v>0.17598657586138655</v>
      </c>
    </row>
    <row r="8" spans="1:11" ht="20.25" x14ac:dyDescent="0.25">
      <c r="A8" s="44"/>
      <c r="B8" s="3" t="s">
        <v>8</v>
      </c>
      <c r="C8" s="17">
        <v>4479.22</v>
      </c>
      <c r="D8" s="17">
        <v>71.875</v>
      </c>
      <c r="E8" s="37">
        <f t="shared" si="0"/>
        <v>1.604632056474118E-2</v>
      </c>
      <c r="F8" s="17">
        <v>2875.1750000000002</v>
      </c>
      <c r="G8" s="17">
        <v>30.000999999999998</v>
      </c>
      <c r="H8" s="5">
        <f t="shared" si="1"/>
        <v>1.0434495291590944E-2</v>
      </c>
    </row>
    <row r="9" spans="1:11" ht="20.25" x14ac:dyDescent="0.25">
      <c r="A9" s="44"/>
      <c r="B9" s="3" t="s">
        <v>9</v>
      </c>
      <c r="C9" s="17">
        <v>1665.6810000000003</v>
      </c>
      <c r="D9" s="17">
        <v>21.774000000000001</v>
      </c>
      <c r="E9" s="37">
        <f t="shared" si="0"/>
        <v>1.3072130858189531E-2</v>
      </c>
      <c r="F9" s="17">
        <v>1511.126</v>
      </c>
      <c r="G9" s="17">
        <v>126.65299999999999</v>
      </c>
      <c r="H9" s="5">
        <f t="shared" si="1"/>
        <v>8.3813659483060965E-2</v>
      </c>
    </row>
    <row r="10" spans="1:11" ht="20.25" x14ac:dyDescent="0.25">
      <c r="A10" s="44"/>
      <c r="B10" s="3" t="s">
        <v>10</v>
      </c>
      <c r="C10" s="17">
        <v>45</v>
      </c>
      <c r="D10" s="17"/>
      <c r="E10" s="37">
        <f t="shared" si="0"/>
        <v>0</v>
      </c>
      <c r="F10" s="17">
        <v>41.7</v>
      </c>
      <c r="G10" s="17"/>
      <c r="H10" s="5">
        <f t="shared" si="1"/>
        <v>0</v>
      </c>
    </row>
    <row r="11" spans="1:11" ht="20.25" x14ac:dyDescent="0.25">
      <c r="A11" s="44"/>
      <c r="B11" s="3" t="s">
        <v>11</v>
      </c>
      <c r="C11" s="17">
        <v>24.58</v>
      </c>
      <c r="D11" s="17"/>
      <c r="E11" s="37">
        <f t="shared" si="0"/>
        <v>0</v>
      </c>
      <c r="F11" s="17">
        <v>24.48</v>
      </c>
      <c r="G11" s="17"/>
      <c r="H11" s="5">
        <f t="shared" si="1"/>
        <v>0</v>
      </c>
    </row>
    <row r="12" spans="1:11" ht="20.25" x14ac:dyDescent="0.25">
      <c r="A12" s="44"/>
      <c r="B12" s="3" t="s">
        <v>12</v>
      </c>
      <c r="C12" s="4">
        <v>15</v>
      </c>
      <c r="D12" s="17"/>
      <c r="E12" s="37">
        <f t="shared" si="0"/>
        <v>0</v>
      </c>
      <c r="F12" s="17">
        <v>15</v>
      </c>
      <c r="G12" s="17"/>
      <c r="H12" s="5">
        <f t="shared" si="1"/>
        <v>0</v>
      </c>
    </row>
    <row r="13" spans="1:11" ht="20.25" x14ac:dyDescent="0.25">
      <c r="A13" s="44"/>
      <c r="B13" s="3" t="s">
        <v>41</v>
      </c>
      <c r="C13" s="4">
        <v>89.7</v>
      </c>
      <c r="D13" s="17">
        <v>1E-3</v>
      </c>
      <c r="E13" s="37">
        <f t="shared" si="0"/>
        <v>1.1148272017837235E-5</v>
      </c>
      <c r="F13" s="17">
        <v>88.8</v>
      </c>
      <c r="G13" s="17">
        <v>0.26400000000000001</v>
      </c>
      <c r="H13" s="5">
        <f t="shared" si="1"/>
        <v>2.9729729729729734E-3</v>
      </c>
    </row>
    <row r="14" spans="1:11" ht="20.25" x14ac:dyDescent="0.25">
      <c r="A14" s="6" t="s">
        <v>13</v>
      </c>
      <c r="B14" s="3"/>
      <c r="C14" s="7">
        <f>SUM(C6:C13)</f>
        <v>77125.7</v>
      </c>
      <c r="D14" s="34">
        <f>SUM(D6:D13)</f>
        <v>25248.017</v>
      </c>
      <c r="E14" s="38">
        <f t="shared" si="0"/>
        <v>0.32736191697449751</v>
      </c>
      <c r="F14" s="34">
        <f>SUM(F6:F13)</f>
        <v>73212.457999999999</v>
      </c>
      <c r="G14" s="34">
        <f>SUM(G6:G13)</f>
        <v>30200.612999999998</v>
      </c>
      <c r="H14" s="8">
        <f t="shared" si="1"/>
        <v>0.41250647533238127</v>
      </c>
    </row>
    <row r="15" spans="1:11" ht="40.5" customHeight="1" x14ac:dyDescent="0.25">
      <c r="A15" s="44" t="s">
        <v>48</v>
      </c>
      <c r="B15" s="3" t="s">
        <v>7</v>
      </c>
      <c r="C15" s="17">
        <v>3473.7980000000002</v>
      </c>
      <c r="D15" s="17">
        <v>793.67399999999998</v>
      </c>
      <c r="E15" s="37">
        <f t="shared" si="0"/>
        <v>0.22847442482262928</v>
      </c>
      <c r="F15" s="17">
        <v>3468.605</v>
      </c>
      <c r="G15" s="17">
        <v>1094.557</v>
      </c>
      <c r="H15" s="5">
        <f t="shared" si="1"/>
        <v>0.31556115498882115</v>
      </c>
    </row>
    <row r="16" spans="1:11" ht="20.25" x14ac:dyDescent="0.25">
      <c r="A16" s="44"/>
      <c r="B16" s="3" t="s">
        <v>14</v>
      </c>
      <c r="C16" s="17">
        <v>275.07499999999993</v>
      </c>
      <c r="D16" s="17">
        <v>79.131</v>
      </c>
      <c r="E16" s="37">
        <f t="shared" si="0"/>
        <v>0.287670635281287</v>
      </c>
      <c r="F16" s="17">
        <v>278.58</v>
      </c>
      <c r="G16" s="17">
        <v>30.364000000000001</v>
      </c>
      <c r="H16" s="5">
        <f t="shared" si="1"/>
        <v>0.10899562064756983</v>
      </c>
    </row>
    <row r="17" spans="1:8" ht="20.25" x14ac:dyDescent="0.25">
      <c r="A17" s="44"/>
      <c r="B17" s="3" t="s">
        <v>15</v>
      </c>
      <c r="C17" s="17">
        <v>146.58500000000004</v>
      </c>
      <c r="D17" s="17">
        <v>40.527999999999999</v>
      </c>
      <c r="E17" s="37">
        <f t="shared" si="0"/>
        <v>0.27648122249889134</v>
      </c>
      <c r="F17" s="17">
        <v>149.55000000000001</v>
      </c>
      <c r="G17" s="17">
        <v>6.9460000000000006</v>
      </c>
      <c r="H17" s="5">
        <f t="shared" si="1"/>
        <v>4.6446004680708794E-2</v>
      </c>
    </row>
    <row r="18" spans="1:8" ht="43.5" customHeight="1" x14ac:dyDescent="0.25">
      <c r="A18" s="44"/>
      <c r="B18" s="3" t="s">
        <v>16</v>
      </c>
      <c r="C18" s="17">
        <v>69.063000000000002</v>
      </c>
      <c r="D18" s="17">
        <v>5.9200000000000008</v>
      </c>
      <c r="E18" s="37">
        <f t="shared" si="0"/>
        <v>8.5718836424713674E-2</v>
      </c>
      <c r="F18" s="17">
        <v>54.707000000000001</v>
      </c>
      <c r="G18" s="17">
        <v>0.53500000000000003</v>
      </c>
      <c r="H18" s="5">
        <f t="shared" si="1"/>
        <v>9.7793700988904539E-3</v>
      </c>
    </row>
    <row r="19" spans="1:8" ht="20.25" x14ac:dyDescent="0.25">
      <c r="A19" s="44"/>
      <c r="B19" s="3" t="s">
        <v>17</v>
      </c>
      <c r="C19" s="17">
        <v>95.533999999999992</v>
      </c>
      <c r="D19" s="17">
        <v>16.552999999999997</v>
      </c>
      <c r="E19" s="37">
        <f t="shared" si="0"/>
        <v>0.1732681558398057</v>
      </c>
      <c r="F19" s="17">
        <v>94.77600000000001</v>
      </c>
      <c r="G19" s="17">
        <v>4.0849999999999991</v>
      </c>
      <c r="H19" s="5">
        <f t="shared" si="1"/>
        <v>4.3101629104414604E-2</v>
      </c>
    </row>
    <row r="20" spans="1:8" ht="20.25" x14ac:dyDescent="0.25">
      <c r="A20" s="44"/>
      <c r="B20" s="3" t="s">
        <v>18</v>
      </c>
      <c r="C20" s="18">
        <v>69.900000000000006</v>
      </c>
      <c r="D20" s="17">
        <v>16.124000000000002</v>
      </c>
      <c r="E20" s="37">
        <f t="shared" si="0"/>
        <v>0.23067238912732477</v>
      </c>
      <c r="F20" s="18">
        <v>69.8</v>
      </c>
      <c r="G20" s="17">
        <v>3.66</v>
      </c>
      <c r="H20" s="5">
        <f t="shared" si="1"/>
        <v>5.2435530085959893E-2</v>
      </c>
    </row>
    <row r="21" spans="1:8" ht="31.5" customHeight="1" x14ac:dyDescent="0.25">
      <c r="A21" s="44"/>
      <c r="B21" s="3" t="s">
        <v>19</v>
      </c>
      <c r="C21" s="9">
        <v>19.98</v>
      </c>
      <c r="D21" s="17"/>
      <c r="E21" s="37">
        <f t="shared" si="0"/>
        <v>0</v>
      </c>
      <c r="F21" s="18">
        <v>19.88</v>
      </c>
      <c r="G21" s="17">
        <v>1E-3</v>
      </c>
      <c r="H21" s="5">
        <f t="shared" si="1"/>
        <v>5.0301810865191152E-5</v>
      </c>
    </row>
    <row r="22" spans="1:8" ht="20.25" x14ac:dyDescent="0.25">
      <c r="A22" s="44"/>
      <c r="B22" s="3" t="s">
        <v>20</v>
      </c>
      <c r="C22" s="9">
        <v>4.95</v>
      </c>
      <c r="D22" s="17">
        <v>0.04</v>
      </c>
      <c r="E22" s="37">
        <f t="shared" si="0"/>
        <v>8.0808080808080808E-3</v>
      </c>
      <c r="F22" s="18">
        <v>4.95</v>
      </c>
      <c r="G22" s="17">
        <v>6.0000000000000001E-3</v>
      </c>
      <c r="H22" s="5">
        <f t="shared" si="1"/>
        <v>1.2121212121212121E-3</v>
      </c>
    </row>
    <row r="23" spans="1:8" ht="20.25" x14ac:dyDescent="0.25">
      <c r="A23" s="44"/>
      <c r="B23" s="3" t="s">
        <v>21</v>
      </c>
      <c r="C23" s="9">
        <v>4.99</v>
      </c>
      <c r="D23" s="17">
        <v>7.3000000000000009E-2</v>
      </c>
      <c r="E23" s="37">
        <f t="shared" si="0"/>
        <v>1.4629258517034069E-2</v>
      </c>
      <c r="F23" s="18">
        <v>4.99</v>
      </c>
      <c r="G23" s="17"/>
      <c r="H23" s="5">
        <f t="shared" si="1"/>
        <v>0</v>
      </c>
    </row>
    <row r="24" spans="1:8" ht="20.25" x14ac:dyDescent="0.25">
      <c r="A24" s="44"/>
      <c r="B24" s="3" t="s">
        <v>22</v>
      </c>
      <c r="C24" s="9">
        <v>0.95</v>
      </c>
      <c r="D24" s="17"/>
      <c r="E24" s="37">
        <f t="shared" si="0"/>
        <v>0</v>
      </c>
      <c r="F24" s="18">
        <v>0.95</v>
      </c>
      <c r="G24" s="17"/>
      <c r="H24" s="5">
        <f t="shared" si="1"/>
        <v>0</v>
      </c>
    </row>
    <row r="25" spans="1:8" ht="45" customHeight="1" x14ac:dyDescent="0.25">
      <c r="A25" s="44"/>
      <c r="B25" s="3" t="s">
        <v>23</v>
      </c>
      <c r="C25" s="9">
        <v>99.998000000000005</v>
      </c>
      <c r="D25" s="17">
        <v>9.6890000000000001</v>
      </c>
      <c r="E25" s="37">
        <f t="shared" si="0"/>
        <v>9.689193783875677E-2</v>
      </c>
      <c r="F25" s="18">
        <v>99.9</v>
      </c>
      <c r="G25" s="17">
        <v>1.29</v>
      </c>
      <c r="H25" s="5">
        <f t="shared" si="1"/>
        <v>1.2912912912912912E-2</v>
      </c>
    </row>
    <row r="26" spans="1:8" ht="25.5" customHeight="1" x14ac:dyDescent="0.25">
      <c r="A26" s="6" t="s">
        <v>13</v>
      </c>
      <c r="B26" s="3"/>
      <c r="C26" s="7">
        <f>SUM(C15:C25)</f>
        <v>4260.8229999999985</v>
      </c>
      <c r="D26" s="34">
        <f>SUM(D15:D25)</f>
        <v>961.73199999999986</v>
      </c>
      <c r="E26" s="38">
        <f t="shared" si="0"/>
        <v>0.22571507898826124</v>
      </c>
      <c r="F26" s="34">
        <f>SUM(F15:F25)</f>
        <v>4246.6879999999992</v>
      </c>
      <c r="G26" s="34">
        <f>SUM(G15:G25)</f>
        <v>1141.4440000000002</v>
      </c>
      <c r="H26" s="8">
        <f t="shared" si="1"/>
        <v>0.2687845210196747</v>
      </c>
    </row>
    <row r="27" spans="1:8" ht="20.25" customHeight="1" x14ac:dyDescent="0.25">
      <c r="A27" s="46" t="s">
        <v>46</v>
      </c>
      <c r="B27" s="3" t="s">
        <v>14</v>
      </c>
      <c r="C27" s="17">
        <v>1135.5639999999999</v>
      </c>
      <c r="D27" s="17">
        <v>199.93499999999997</v>
      </c>
      <c r="E27" s="37">
        <f t="shared" si="0"/>
        <v>0.17606669461166433</v>
      </c>
      <c r="F27" s="17">
        <v>1145.6800000000003</v>
      </c>
      <c r="G27" s="17">
        <v>38.082999999999998</v>
      </c>
      <c r="H27" s="5">
        <f t="shared" si="1"/>
        <v>3.3240520913344028E-2</v>
      </c>
    </row>
    <row r="28" spans="1:8" ht="20.25" x14ac:dyDescent="0.25">
      <c r="A28" s="47"/>
      <c r="B28" s="3" t="s">
        <v>15</v>
      </c>
      <c r="C28" s="17">
        <v>252.36299999999997</v>
      </c>
      <c r="D28" s="17">
        <v>31.102</v>
      </c>
      <c r="E28" s="37">
        <f t="shared" si="0"/>
        <v>0.1232431061605703</v>
      </c>
      <c r="F28" s="17">
        <v>259.77</v>
      </c>
      <c r="G28" s="17">
        <v>6.3020000000000005</v>
      </c>
      <c r="H28" s="5">
        <f t="shared" si="1"/>
        <v>2.425992223890365E-2</v>
      </c>
    </row>
    <row r="29" spans="1:8" ht="47.25" customHeight="1" x14ac:dyDescent="0.25">
      <c r="A29" s="47"/>
      <c r="B29" s="3" t="s">
        <v>16</v>
      </c>
      <c r="C29" s="17">
        <v>243.52900000000002</v>
      </c>
      <c r="D29" s="17">
        <v>27.253</v>
      </c>
      <c r="E29" s="37">
        <f t="shared" si="0"/>
        <v>0.11190864332379305</v>
      </c>
      <c r="F29" s="17">
        <v>229.26499999999999</v>
      </c>
      <c r="G29" s="17">
        <v>3.3180000000000005</v>
      </c>
      <c r="H29" s="5">
        <f t="shared" si="1"/>
        <v>1.4472335506946113E-2</v>
      </c>
    </row>
    <row r="30" spans="1:8" ht="20.25" x14ac:dyDescent="0.25">
      <c r="A30" s="47"/>
      <c r="B30" s="3" t="s">
        <v>17</v>
      </c>
      <c r="C30" s="17">
        <v>558.83799999999997</v>
      </c>
      <c r="D30" s="17">
        <v>57.966999999999985</v>
      </c>
      <c r="E30" s="37">
        <f t="shared" si="0"/>
        <v>0.10372773505022921</v>
      </c>
      <c r="F30" s="17">
        <v>568.4910000000001</v>
      </c>
      <c r="G30" s="17">
        <v>11.879</v>
      </c>
      <c r="H30" s="5">
        <f t="shared" si="1"/>
        <v>2.0895669412532472E-2</v>
      </c>
    </row>
    <row r="31" spans="1:8" ht="20.25" x14ac:dyDescent="0.25">
      <c r="A31" s="47"/>
      <c r="B31" s="3" t="s">
        <v>18</v>
      </c>
      <c r="C31" s="18">
        <v>199.97</v>
      </c>
      <c r="D31" s="17">
        <v>16.031000000000002</v>
      </c>
      <c r="E31" s="37">
        <f t="shared" si="0"/>
        <v>8.016702505375807E-2</v>
      </c>
      <c r="F31" s="18">
        <v>199.77</v>
      </c>
      <c r="G31" s="17">
        <v>2.423</v>
      </c>
      <c r="H31" s="5">
        <f t="shared" si="1"/>
        <v>1.2128948290534115E-2</v>
      </c>
    </row>
    <row r="32" spans="1:8" ht="48.75" customHeight="1" x14ac:dyDescent="0.25">
      <c r="A32" s="47"/>
      <c r="B32" s="3" t="s">
        <v>24</v>
      </c>
      <c r="C32" s="18">
        <v>399.99</v>
      </c>
      <c r="D32" s="17">
        <v>337.88099999999997</v>
      </c>
      <c r="E32" s="37">
        <f t="shared" si="0"/>
        <v>0.84472361809045216</v>
      </c>
      <c r="F32" s="18">
        <v>399.69</v>
      </c>
      <c r="G32" s="17">
        <v>37.63300000000001</v>
      </c>
      <c r="H32" s="5">
        <f t="shared" si="1"/>
        <v>9.4155470489629495E-2</v>
      </c>
    </row>
    <row r="33" spans="1:8" ht="20.25" x14ac:dyDescent="0.25">
      <c r="A33" s="47"/>
      <c r="B33" s="3" t="s">
        <v>25</v>
      </c>
      <c r="C33" s="18">
        <v>99.8</v>
      </c>
      <c r="D33" s="17">
        <v>12.869</v>
      </c>
      <c r="E33" s="37">
        <f t="shared" si="0"/>
        <v>0.12894789579158317</v>
      </c>
      <c r="F33" s="18">
        <v>99.9</v>
      </c>
      <c r="G33" s="17">
        <v>0.33800000000000002</v>
      </c>
      <c r="H33" s="5">
        <f t="shared" si="1"/>
        <v>3.3833833833833834E-3</v>
      </c>
    </row>
    <row r="34" spans="1:8" ht="20.25" x14ac:dyDescent="0.25">
      <c r="A34" s="47"/>
      <c r="B34" s="3" t="s">
        <v>19</v>
      </c>
      <c r="C34" s="18">
        <v>1.98</v>
      </c>
      <c r="D34" s="17"/>
      <c r="E34" s="37">
        <f t="shared" si="0"/>
        <v>0</v>
      </c>
      <c r="F34" s="18">
        <v>1.88</v>
      </c>
      <c r="G34" s="17"/>
      <c r="H34" s="5">
        <f>G34/F34</f>
        <v>0</v>
      </c>
    </row>
    <row r="35" spans="1:8" ht="20.25" x14ac:dyDescent="0.25">
      <c r="A35" s="47"/>
      <c r="B35" s="3" t="s">
        <v>20</v>
      </c>
      <c r="C35" s="18">
        <v>49.94</v>
      </c>
      <c r="D35" s="17">
        <v>0.33600000000000002</v>
      </c>
      <c r="E35" s="37">
        <f t="shared" si="0"/>
        <v>6.7280736884261123E-3</v>
      </c>
      <c r="F35" s="18">
        <v>49.84</v>
      </c>
      <c r="G35" s="17">
        <v>0.122</v>
      </c>
      <c r="H35" s="5">
        <f>G35/F35</f>
        <v>2.4478330658105935E-3</v>
      </c>
    </row>
    <row r="36" spans="1:8" ht="20.25" x14ac:dyDescent="0.25">
      <c r="A36" s="47"/>
      <c r="B36" s="3" t="s">
        <v>21</v>
      </c>
      <c r="C36" s="18">
        <v>29.98</v>
      </c>
      <c r="D36" s="17">
        <v>3.3999999999999995</v>
      </c>
      <c r="E36" s="37">
        <f t="shared" si="0"/>
        <v>0.11340893929286189</v>
      </c>
      <c r="F36" s="18">
        <v>29.88</v>
      </c>
      <c r="G36" s="17">
        <v>0.747</v>
      </c>
      <c r="H36" s="5">
        <f t="shared" si="1"/>
        <v>2.5000000000000001E-2</v>
      </c>
    </row>
    <row r="37" spans="1:8" ht="20.25" x14ac:dyDescent="0.25">
      <c r="A37" s="47"/>
      <c r="B37" s="3" t="s">
        <v>22</v>
      </c>
      <c r="C37" s="18">
        <v>119.9</v>
      </c>
      <c r="D37" s="17">
        <v>2.3940000000000001</v>
      </c>
      <c r="E37" s="37">
        <f t="shared" si="0"/>
        <v>1.9966638865721434E-2</v>
      </c>
      <c r="F37" s="18">
        <v>99.8</v>
      </c>
      <c r="G37" s="17">
        <v>1.581</v>
      </c>
      <c r="H37" s="5">
        <f t="shared" si="1"/>
        <v>1.5841683366733465E-2</v>
      </c>
    </row>
    <row r="38" spans="1:8" ht="37.5" customHeight="1" x14ac:dyDescent="0.25">
      <c r="A38" s="47"/>
      <c r="B38" s="3" t="s">
        <v>23</v>
      </c>
      <c r="C38" s="18">
        <v>299.5</v>
      </c>
      <c r="D38" s="17">
        <v>37.835999999999999</v>
      </c>
      <c r="E38" s="37">
        <f t="shared" si="0"/>
        <v>0.12633055091819698</v>
      </c>
      <c r="F38" s="18">
        <v>300</v>
      </c>
      <c r="G38" s="17">
        <v>9.302999999999999</v>
      </c>
      <c r="H38" s="5">
        <f t="shared" si="1"/>
        <v>3.1009999999999996E-2</v>
      </c>
    </row>
    <row r="39" spans="1:8" s="20" customFormat="1" ht="35.25" customHeight="1" x14ac:dyDescent="0.25">
      <c r="A39" s="47"/>
      <c r="B39" s="3" t="s">
        <v>38</v>
      </c>
      <c r="C39" s="18">
        <v>1.97</v>
      </c>
      <c r="D39" s="17">
        <v>1.9000000000000003E-2</v>
      </c>
      <c r="E39" s="37">
        <f t="shared" si="0"/>
        <v>9.6446700507614221E-3</v>
      </c>
      <c r="F39" s="18">
        <v>2.87</v>
      </c>
      <c r="G39" s="17">
        <v>2.6999999999999996E-2</v>
      </c>
      <c r="H39" s="5">
        <f t="shared" si="1"/>
        <v>9.4076655052264795E-3</v>
      </c>
    </row>
    <row r="40" spans="1:8" ht="33" customHeight="1" x14ac:dyDescent="0.25">
      <c r="A40" s="47"/>
      <c r="B40" s="3" t="s">
        <v>27</v>
      </c>
      <c r="C40" s="18">
        <v>60</v>
      </c>
      <c r="D40" s="17"/>
      <c r="E40" s="37">
        <f t="shared" si="0"/>
        <v>0</v>
      </c>
      <c r="F40" s="18">
        <v>60</v>
      </c>
      <c r="G40" s="17"/>
      <c r="H40" s="5">
        <f t="shared" si="1"/>
        <v>0</v>
      </c>
    </row>
    <row r="41" spans="1:8" s="19" customFormat="1" ht="24" customHeight="1" x14ac:dyDescent="0.25">
      <c r="A41" s="47"/>
      <c r="B41" s="3" t="s">
        <v>28</v>
      </c>
      <c r="C41" s="18">
        <v>50</v>
      </c>
      <c r="D41" s="17">
        <v>16.402000000000005</v>
      </c>
      <c r="E41" s="37">
        <f t="shared" si="0"/>
        <v>0.32804000000000011</v>
      </c>
      <c r="F41" s="18">
        <v>70</v>
      </c>
      <c r="G41" s="17">
        <v>0.86</v>
      </c>
      <c r="H41" s="5">
        <f t="shared" si="1"/>
        <v>1.2285714285714285E-2</v>
      </c>
    </row>
    <row r="42" spans="1:8" ht="20.25" x14ac:dyDescent="0.25">
      <c r="A42" s="53"/>
      <c r="B42" s="3" t="s">
        <v>47</v>
      </c>
      <c r="C42" s="9">
        <v>9.98</v>
      </c>
      <c r="D42" s="18">
        <v>0</v>
      </c>
      <c r="E42" s="37">
        <f t="shared" si="0"/>
        <v>0</v>
      </c>
      <c r="F42" s="18">
        <v>9.8800000000000008</v>
      </c>
      <c r="G42" s="17">
        <v>7.1000000000000008E-2</v>
      </c>
      <c r="H42" s="5">
        <f>G42/F42</f>
        <v>7.1862348178137652E-3</v>
      </c>
    </row>
    <row r="43" spans="1:8" ht="27" customHeight="1" x14ac:dyDescent="0.25">
      <c r="A43" s="6" t="s">
        <v>13</v>
      </c>
      <c r="B43" s="3"/>
      <c r="C43" s="7">
        <f>SUM(C27:C42)</f>
        <v>3513.3040000000001</v>
      </c>
      <c r="D43" s="34">
        <f>SUM(D27:D42)</f>
        <v>743.42499999999995</v>
      </c>
      <c r="E43" s="38">
        <f t="shared" si="0"/>
        <v>0.21160281034604461</v>
      </c>
      <c r="F43" s="34">
        <f>SUM(F27:F42)</f>
        <v>3526.7160000000008</v>
      </c>
      <c r="G43" s="34">
        <f>SUM(G27:G42)</f>
        <v>112.687</v>
      </c>
      <c r="H43" s="8">
        <f t="shared" si="1"/>
        <v>3.1952388567721354E-2</v>
      </c>
    </row>
    <row r="44" spans="1:8" ht="20.25" customHeight="1" x14ac:dyDescent="0.25">
      <c r="A44" s="46" t="s">
        <v>43</v>
      </c>
      <c r="B44" s="10" t="s">
        <v>26</v>
      </c>
      <c r="C44" s="9">
        <v>1.35</v>
      </c>
      <c r="D44" s="17">
        <v>2.1000000000000001E-2</v>
      </c>
      <c r="E44" s="37">
        <f t="shared" si="0"/>
        <v>1.5555555555555555E-2</v>
      </c>
      <c r="F44" s="18">
        <v>1.2</v>
      </c>
      <c r="G44" s="17"/>
      <c r="H44" s="5">
        <f t="shared" si="1"/>
        <v>0</v>
      </c>
    </row>
    <row r="45" spans="1:8" ht="20.25" x14ac:dyDescent="0.25">
      <c r="A45" s="47"/>
      <c r="B45" s="10" t="s">
        <v>29</v>
      </c>
      <c r="C45" s="9">
        <v>10.199999999999999</v>
      </c>
      <c r="D45" s="17"/>
      <c r="E45" s="37">
        <f t="shared" si="0"/>
        <v>0</v>
      </c>
      <c r="F45" s="18">
        <v>11.4</v>
      </c>
      <c r="G45" s="17"/>
      <c r="H45" s="5">
        <f t="shared" si="1"/>
        <v>0</v>
      </c>
    </row>
    <row r="46" spans="1:8" ht="20.25" x14ac:dyDescent="0.25">
      <c r="A46" s="47"/>
      <c r="B46" s="10" t="s">
        <v>17</v>
      </c>
      <c r="C46" s="9">
        <v>3.3</v>
      </c>
      <c r="D46" s="17">
        <v>0.17399999999999999</v>
      </c>
      <c r="E46" s="37">
        <f t="shared" si="0"/>
        <v>5.2727272727272727E-2</v>
      </c>
      <c r="F46" s="18">
        <v>3.6</v>
      </c>
      <c r="G46" s="17"/>
      <c r="H46" s="5">
        <f t="shared" si="1"/>
        <v>0</v>
      </c>
    </row>
    <row r="47" spans="1:8" ht="20.25" x14ac:dyDescent="0.25">
      <c r="A47" s="47"/>
      <c r="B47" s="10" t="s">
        <v>30</v>
      </c>
      <c r="C47" s="9">
        <v>0</v>
      </c>
      <c r="D47" s="17"/>
      <c r="E47" s="37">
        <v>0</v>
      </c>
      <c r="F47" s="18">
        <v>0.5</v>
      </c>
      <c r="G47" s="17"/>
      <c r="H47" s="5">
        <f t="shared" si="1"/>
        <v>0</v>
      </c>
    </row>
    <row r="48" spans="1:8" ht="20.25" x14ac:dyDescent="0.25">
      <c r="A48" s="47"/>
      <c r="B48" s="10" t="s">
        <v>20</v>
      </c>
      <c r="C48" s="9">
        <v>0.25</v>
      </c>
      <c r="D48" s="17"/>
      <c r="E48" s="37">
        <f t="shared" ref="E48:E49" si="2">D48/C48</f>
        <v>0</v>
      </c>
      <c r="F48" s="18">
        <v>0.5</v>
      </c>
      <c r="G48" s="17"/>
      <c r="H48" s="5">
        <f t="shared" ref="H48:H49" si="3">G48/F48</f>
        <v>0</v>
      </c>
    </row>
    <row r="49" spans="1:23" ht="20.25" x14ac:dyDescent="0.25">
      <c r="A49" s="47"/>
      <c r="B49" s="10" t="s">
        <v>14</v>
      </c>
      <c r="C49" s="9">
        <v>0.45</v>
      </c>
      <c r="D49" s="17">
        <v>4.1000000000000002E-2</v>
      </c>
      <c r="E49" s="37">
        <f t="shared" si="2"/>
        <v>9.1111111111111115E-2</v>
      </c>
      <c r="F49" s="18">
        <v>0.5</v>
      </c>
      <c r="G49" s="17"/>
      <c r="H49" s="5">
        <f t="shared" si="3"/>
        <v>0</v>
      </c>
    </row>
    <row r="50" spans="1:23" ht="20.25" x14ac:dyDescent="0.25">
      <c r="A50" s="47"/>
      <c r="B50" s="10" t="s">
        <v>21</v>
      </c>
      <c r="C50" s="9">
        <v>0.45</v>
      </c>
      <c r="D50" s="17"/>
      <c r="E50" s="37">
        <f t="shared" si="0"/>
        <v>0</v>
      </c>
      <c r="F50" s="18">
        <v>0.5</v>
      </c>
      <c r="G50" s="17"/>
      <c r="H50" s="5">
        <f t="shared" si="1"/>
        <v>0</v>
      </c>
      <c r="N50" s="11"/>
      <c r="O50" s="45"/>
      <c r="P50" s="45"/>
      <c r="Q50" s="41"/>
      <c r="R50" s="41"/>
      <c r="S50" s="11"/>
    </row>
    <row r="51" spans="1:23" ht="20.25" x14ac:dyDescent="0.25">
      <c r="A51" s="47"/>
      <c r="B51" s="10" t="s">
        <v>19</v>
      </c>
      <c r="C51" s="9">
        <v>0.95</v>
      </c>
      <c r="D51" s="17"/>
      <c r="E51" s="37">
        <f t="shared" si="0"/>
        <v>0</v>
      </c>
      <c r="F51" s="18">
        <v>0.9</v>
      </c>
      <c r="G51" s="17"/>
      <c r="H51" s="5">
        <f t="shared" si="1"/>
        <v>0</v>
      </c>
      <c r="N51" s="11"/>
      <c r="O51" s="12"/>
      <c r="P51" s="12"/>
      <c r="Q51" s="13"/>
      <c r="R51" s="13"/>
      <c r="S51" s="11"/>
    </row>
    <row r="52" spans="1:23" ht="25.5" customHeight="1" x14ac:dyDescent="0.25">
      <c r="A52" s="47"/>
      <c r="B52" s="10" t="s">
        <v>18</v>
      </c>
      <c r="C52" s="9">
        <v>4.0999999999999996</v>
      </c>
      <c r="D52" s="17">
        <v>2.5999999999999999E-2</v>
      </c>
      <c r="E52" s="37">
        <f t="shared" ref="E52" si="4">D52/C52</f>
        <v>6.3414634146341468E-3</v>
      </c>
      <c r="F52" s="18">
        <v>4.2</v>
      </c>
      <c r="G52" s="17"/>
      <c r="H52" s="5">
        <f t="shared" ref="H52" si="5">G52/F52</f>
        <v>0</v>
      </c>
    </row>
    <row r="53" spans="1:23" ht="33" customHeight="1" x14ac:dyDescent="0.25">
      <c r="A53" s="6" t="s">
        <v>13</v>
      </c>
      <c r="B53" s="22"/>
      <c r="C53" s="25">
        <f>SUM(C44:C52)</f>
        <v>21.049999999999997</v>
      </c>
      <c r="D53" s="23"/>
      <c r="E53" s="26">
        <f>SUM(E44:E52)</f>
        <v>0.16573540280857355</v>
      </c>
      <c r="F53" s="25">
        <f>SUM(F44:F52)</f>
        <v>23.299999999999997</v>
      </c>
      <c r="G53" s="23"/>
      <c r="H53" s="26">
        <f>SUM(H44:H52)</f>
        <v>0</v>
      </c>
    </row>
    <row r="54" spans="1:23" ht="45.75" customHeight="1" x14ac:dyDescent="0.25">
      <c r="A54" s="24" t="s">
        <v>13</v>
      </c>
      <c r="B54" s="22"/>
      <c r="C54" s="25">
        <f>C14+C26+C43+C53</f>
        <v>84920.877000000008</v>
      </c>
      <c r="D54" s="39">
        <f>D14+D26+D43</f>
        <v>26953.173999999999</v>
      </c>
      <c r="E54" s="26">
        <f>D54/C54</f>
        <v>0.31739161148795009</v>
      </c>
      <c r="F54" s="25">
        <f>F14+F26+F43+F53</f>
        <v>81009.161999999997</v>
      </c>
      <c r="G54" s="39">
        <f>G14+G26+G43</f>
        <v>31454.743999999999</v>
      </c>
      <c r="H54" s="26">
        <f>G54/F54</f>
        <v>0.38828625334996059</v>
      </c>
    </row>
    <row r="55" spans="1:23" ht="42.75" customHeight="1" x14ac:dyDescent="0.25">
      <c r="A55" s="48" t="s">
        <v>50</v>
      </c>
      <c r="B55" s="49"/>
      <c r="C55" s="27"/>
      <c r="D55" s="27"/>
      <c r="E55" s="27"/>
      <c r="F55" s="27"/>
      <c r="G55" s="27"/>
      <c r="H55" s="28"/>
      <c r="I55" s="11"/>
      <c r="J55" s="11"/>
      <c r="K55" s="11"/>
    </row>
    <row r="56" spans="1:23" ht="50.25" customHeight="1" x14ac:dyDescent="0.25">
      <c r="A56" s="52" t="s">
        <v>51</v>
      </c>
      <c r="B56" s="52"/>
      <c r="C56" s="29" t="s">
        <v>40</v>
      </c>
      <c r="D56" s="40" t="s">
        <v>31</v>
      </c>
      <c r="E56" s="30"/>
      <c r="F56" s="31"/>
      <c r="G56" s="32"/>
      <c r="H56" s="30"/>
    </row>
    <row r="57" spans="1:23" ht="41.25" customHeight="1" x14ac:dyDescent="0.25">
      <c r="A57" s="14" t="s">
        <v>32</v>
      </c>
      <c r="B57" s="10">
        <v>97</v>
      </c>
      <c r="C57" s="35">
        <v>97</v>
      </c>
      <c r="D57" s="9"/>
      <c r="E57" s="50" t="s">
        <v>44</v>
      </c>
      <c r="F57" s="50"/>
      <c r="G57" s="50"/>
      <c r="H57" s="51"/>
    </row>
    <row r="58" spans="1:23" ht="35.25" customHeight="1" x14ac:dyDescent="0.35">
      <c r="A58" s="14" t="s">
        <v>33</v>
      </c>
      <c r="B58" s="33">
        <v>119</v>
      </c>
      <c r="C58" s="33">
        <v>69</v>
      </c>
      <c r="D58" s="33">
        <v>50</v>
      </c>
      <c r="E58" s="15" t="s">
        <v>39</v>
      </c>
      <c r="F58" s="15"/>
      <c r="G58" s="15"/>
      <c r="H58" s="15"/>
      <c r="P58" s="43"/>
      <c r="Q58" s="43"/>
      <c r="R58" s="43"/>
      <c r="S58" s="43"/>
      <c r="T58" s="43"/>
      <c r="U58" s="43"/>
      <c r="V58" s="43"/>
      <c r="W58" s="43"/>
    </row>
    <row r="59" spans="1:23" ht="42" customHeight="1" x14ac:dyDescent="0.25">
      <c r="A59" s="14" t="s">
        <v>34</v>
      </c>
      <c r="B59" s="33">
        <v>46</v>
      </c>
      <c r="C59" s="3">
        <v>45</v>
      </c>
      <c r="D59" s="36">
        <v>1</v>
      </c>
      <c r="E59" s="15" t="s">
        <v>53</v>
      </c>
      <c r="F59" s="15"/>
      <c r="G59" s="15"/>
      <c r="H59" s="15"/>
    </row>
    <row r="60" spans="1:23" ht="55.5" customHeight="1" x14ac:dyDescent="0.25">
      <c r="A60" s="14" t="s">
        <v>35</v>
      </c>
      <c r="B60" s="10">
        <v>2</v>
      </c>
      <c r="C60" s="10"/>
      <c r="D60" s="10">
        <v>2</v>
      </c>
      <c r="E60" s="42" t="s">
        <v>52</v>
      </c>
      <c r="F60" s="42"/>
      <c r="G60" s="42"/>
      <c r="H60" s="42"/>
    </row>
    <row r="61" spans="1:23" ht="40.5" x14ac:dyDescent="0.25">
      <c r="A61" s="14" t="s">
        <v>36</v>
      </c>
      <c r="B61" s="10">
        <v>10</v>
      </c>
      <c r="C61" s="10">
        <v>8</v>
      </c>
      <c r="D61" s="10" t="s">
        <v>45</v>
      </c>
    </row>
    <row r="314" spans="7:7" ht="20.25" x14ac:dyDescent="0.3">
      <c r="G314" s="16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2021-03-22T11:51:21Z</cp:lastPrinted>
  <dcterms:created xsi:type="dcterms:W3CDTF">2014-12-05T10:55:26Z</dcterms:created>
  <dcterms:modified xsi:type="dcterms:W3CDTF">2021-04-05T06:12:54Z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